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23 君津市▲\"/>
    </mc:Choice>
  </mc:AlternateContent>
  <xr:revisionPtr revIDLastSave="0" documentId="13_ncr:1_{B26041A1-E5B1-47BF-8FF2-F65B85907472}"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C34" i="10"/>
  <c r="U34" i="10" s="1"/>
  <c r="U35" i="10" s="1"/>
  <c r="U36" i="10" s="1"/>
  <c r="U37"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<sst xmlns="http://schemas.openxmlformats.org/spreadsheetml/2006/main" count="1082" uniqueCount="564">
  <si>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</si>
  <si>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</si>
  <si>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</si>
  <si>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</si>
  <si>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</si>
  <si>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</si>
  <si>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</si>
  <si>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</si>
  <si>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</si>
  <si>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</si>
  <si>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</si>
  <si>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</si>
  <si>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</si>
  <si>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</si>
  <si>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</si>
  <si>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</si>
  <si>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</si>
  <si>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</si>
  <si>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</si>
  <si>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</si>
  <si>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</si>
  <si>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</si>
  <si>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</si>
  <si>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</si>
  <si>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</si>
  <si>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</si>
  <si>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</si>
  <si>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</si>
  <si>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</si>
  <si>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</si>
  <si>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</si>
  <si>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</si>
  <si>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</si>
  <si>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</si>
  <si>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</si>
  <si>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</si>
  <si>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</si>
  <si>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</si>
  <si>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</si>
  <si>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</si>
  <si>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</si>
  <si>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</si>
  <si>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</si>
  <si>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</si>
  <si>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</si>
  <si>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</si>
  <si>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</si>
  <si>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</si>
  <si>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</si>
  <si>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</si>
  <si>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</si>
  <si>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</si>
  <si>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</si>
  <si>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</si>
  <si>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</si>
  <si>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</si>
  <si>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</si>
  <si>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</si>
  <si>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</si>
  <si>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</si>
  <si>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</si>
  <si>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</si>
  <si>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</si>
  <si>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</si>
  <si>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</si>
  <si>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</si>
  <si>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</si>
  <si>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</si>
  <si>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</si>
  <si>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</si>
  <si>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</si>
  <si>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</si>
  <si>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</si>
  <si>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</si>
  <si>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</si>
  <si>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</si>
  <si>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</si>
  <si>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</si>
  <si>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</si>
  <si>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</si>
  <si>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</si>
  <si>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</si>
  <si>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</si>
  <si>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</si>
  <si>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</si>
  <si>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</si>
  <si>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</si>
  <si>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</si>
  <si>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</si>
  <si>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</si>
  <si>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</si>
  <si>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</si>
  <si>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</si>
  <si>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</si>
  <si>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君津市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</si>
  <si>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</si>
  <si>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</si>
  <si>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</si>
  <si>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</si>
  <si>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</si>
  <si>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</si>
  <si>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</si>
  <si>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</si>
  <si>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</si>
  <si>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</si>
  <si>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</si>
  <si>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</si>
  <si>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</si>
  <si>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</si>
  <si>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</si>
  <si>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</si>
  <si>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</si>
  <si>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</si>
  <si>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</si>
  <si>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</si>
  <si>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</si>
  <si>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</si>
  <si>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</si>
  <si>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</si>
  <si>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</si>
  <si>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</si>
  <si>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</si>
  <si>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</si>
  <si>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</si>
  <si>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</si>
  <si>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</si>
  <si>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</si>
  <si>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</si>
  <si>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</si>
  <si>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</si>
  <si>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</si>
  <si>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</si>
  <si>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</si>
  <si>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</si>
  <si>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</si>
  <si>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</si>
  <si>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</si>
  <si>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</si>
  <si>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</si>
  <si>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</si>
  <si>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</si>
  <si>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</si>
  <si>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</si>
  <si>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</si>
  <si>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</si>
  <si>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</si>
  <si>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</si>
  <si>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</si>
  <si>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</si>
  <si>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</si>
  <si>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</si>
  <si>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</si>
  <si>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</si>
  <si>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</si>
  <si>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</si>
  <si>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</si>
  <si>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</si>
  <si>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</si>
  <si>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</si>
  <si>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</si>
  <si>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</si>
  <si>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</si>
  <si>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</si>
  <si>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</si>
  <si>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</si>
  <si>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</si>
  <si>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</si>
  <si>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</si>
  <si>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</si>
  <si>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</si>
  <si>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</si>
  <si>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</si>
  <si>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</si>
  <si>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</si>
  <si>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</si>
  <si>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</si>
  <si>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</si>
  <si>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</si>
  <si>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</si>
  <si>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</si>
  <si>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</si>
  <si>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</si>
  <si>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</si>
  <si>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</si>
  <si>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</si>
  <si>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</si>
  <si>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</si>
  <si>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</si>
  <si>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</si>
  <si>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</si>
  <si>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</si>
  <si>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</si>
  <si>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</si>
  <si>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</si>
  <si>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</si>
  <si>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</si>
  <si>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</si>
  <si>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</si>
  <si>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</si>
  <si>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</si>
  <si>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</si>
  <si>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</si>
  <si>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</si>
  <si>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千葉県君津市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</si>
  <si>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</si>
  <si>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</si>
  <si>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</si>
  <si>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</si>
  <si>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</si>
  <si>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</si>
  <si>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</si>
  <si>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</si>
  <si>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</si>
  <si>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</si>
  <si>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</si>
  <si>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</si>
  <si>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</si>
  <si>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</si>
  <si>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</si>
  <si>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</si>
  <si>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</si>
  <si>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</si>
  <si>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</si>
  <si>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</si>
  <si>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</si>
  <si>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</si>
  <si>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</si>
  <si>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</si>
  <si>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</si>
  <si>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</si>
  <si>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</si>
  <si>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</si>
  <si>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</si>
  <si>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</si>
  <si>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</si>
  <si>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</si>
  <si>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</si>
  <si>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</si>
  <si>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</si>
  <si>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</si>
  <si>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</si>
  <si>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</si>
  <si>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</si>
  <si>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</si>
  <si>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</si>
  <si>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</si>
  <si>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</si>
  <si>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</si>
  <si>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</si>
  <si>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</si>
  <si>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</si>
  <si>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</si>
  <si>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</si>
  <si>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</si>
  <si>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</si>
  <si>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</si>
  <si>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</si>
  <si>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</si>
  <si>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</si>
  <si>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</si>
  <si>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</si>
  <si>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</si>
  <si>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</si>
  <si>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</si>
  <si>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</si>
  <si>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</si>
  <si>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</si>
  <si>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</si>
  <si>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</si>
  <si>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</si>
  <si>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</si>
  <si>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</si>
  <si>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</si>
  <si>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</si>
  <si>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</si>
  <si>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</si>
  <si>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</si>
  <si>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</si>
  <si>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</si>
  <si>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</si>
  <si>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</si>
  <si>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</si>
  <si>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</si>
  <si>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</si>
  <si>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</si>
  <si>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</si>
  <si>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</si>
  <si>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</si>
  <si>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</si>
  <si>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</si>
  <si>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</si>
  <si>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</si>
  <si>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</si>
  <si>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</si>
  <si>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</si>
  <si>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</si>
  <si>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</si>
  <si>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</si>
  <si>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</si>
  <si>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</si>
  <si>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</si>
  <si>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</si>
  <si>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</si>
  <si>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</si>
  <si>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</si>
  <si>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</si>
  <si>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</si>
  <si>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</si>
  <si>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</si>
  <si>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</si>
  <si>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</si>
  <si>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</si>
  <si>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</si>
  <si>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</si>
  <si>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</si>
  <si>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</si>
  <si>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</si>
  <si>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</si>
  <si>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</si>
  <si>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</si>
  <si>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</si>
  <si>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</si>
  <si>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</si>
  <si>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</si>
  <si>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</si>
  <si>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</si>
  <si>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</si>
  <si>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</si>
  <si>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</si>
  <si>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</si>
  <si>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</si>
  <si>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</si>
  <si>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</si>
  <si>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</si>
  <si>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</si>
  <si>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</si>
  <si>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</si>
  <si>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</si>
  <si>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</si>
  <si>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</si>
  <si>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</si>
  <si>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</si>
  <si>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</si>
  <si>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</si>
  <si>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</si>
  <si>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</si>
  <si>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</si>
  <si>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</si>
  <si>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</si>
  <si>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</si>
  <si>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</si>
  <si>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</si>
  <si>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</si>
  <si>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</si>
  <si>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千葉県君津市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</si>
  <si>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</si>
  <si>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</si>
  <si>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</si>
  <si>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</si>
  <si>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</si>
  <si>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</si>
  <si>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</si>
  <si>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</si>
  <si>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</si>
  <si>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</si>
  <si>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</si>
  <si>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</si>
  <si>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</si>
  <si>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</si>
  <si>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</si>
  <si>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</si>
  <si>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</si>
  <si>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</si>
  <si>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</si>
  <si>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</si>
  <si>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</si>
  <si>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</si>
  <si>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</si>
  <si>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</si>
  <si>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</si>
  <si>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</si>
  <si>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</si>
  <si>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</si>
  <si>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</si>
  <si>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</si>
  <si>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</si>
  <si>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</si>
  <si>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</si>
  <si>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</si>
  <si>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</si>
  <si>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t>
    <phoneticPr fontId="5"/>
  </si>
  <si>
    <t>後期高齢者医療特別会計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</si>
  <si>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</si>
  <si>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</si>
  <si>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</si>
  <si>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</si>
  <si>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</si>
  <si>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</si>
  <si>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</si>
  <si>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</si>
  <si>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</si>
  <si>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</si>
  <si>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</si>
  <si>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</si>
  <si>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</si>
  <si>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</si>
  <si>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</si>
  <si>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</si>
  <si>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</si>
  <si>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</si>
  <si>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</si>
  <si>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</si>
  <si>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</si>
  <si>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</si>
  <si>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</si>
  <si>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</si>
  <si>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</si>
  <si>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</si>
  <si>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</si>
  <si>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</si>
  <si>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</si>
  <si>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</si>
  <si>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</si>
  <si>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</si>
  <si>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</si>
  <si>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</si>
  <si>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</si>
  <si>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</si>
  <si>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</si>
  <si>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</si>
  <si>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</si>
  <si>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</si>
  <si>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</si>
  <si>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</si>
  <si>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</si>
  <si>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</si>
  <si>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</si>
  <si>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</si>
  <si>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</si>
  <si>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</si>
  <si>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</si>
  <si>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</si>
  <si>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</si>
  <si>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</si>
  <si>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</si>
  <si>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</si>
  <si>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</si>
  <si>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</si>
  <si>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</si>
  <si>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</si>
  <si>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</si>
  <si>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</si>
  <si>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</si>
  <si>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</si>
  <si>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</si>
  <si>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</si>
  <si>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</si>
  <si>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</si>
  <si>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</si>
  <si>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</si>
  <si>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</si>
  <si>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</si>
  <si>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</si>
  <si>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</si>
  <si>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</si>
  <si>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</si>
  <si>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</si>
  <si>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</si>
  <si>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</si>
  <si>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</si>
  <si>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</si>
  <si>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</si>
  <si>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</si>
  <si>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</si>
  <si>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</si>
  <si>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</si>
  <si>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</si>
  <si>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</si>
  <si>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</si>
  <si>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</si>
  <si>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</si>
  <si>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</si>
  <si>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</si>
  <si>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</si>
  <si>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</si>
  <si>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</si>
  <si>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</si>
  <si>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</si>
  <si>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</si>
  <si>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</si>
  <si>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</si>
  <si>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</si>
  <si>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</si>
  <si>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</si>
  <si>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</si>
  <si>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</si>
  <si>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</si>
  <si>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</si>
  <si>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</si>
  <si>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</si>
  <si>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</si>
  <si>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</si>
  <si>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</si>
  <si>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</si>
  <si>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</si>
  <si>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</si>
  <si>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</si>
  <si>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</si>
  <si>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</si>
  <si>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</si>
  <si>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</si>
  <si>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</si>
  <si>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</si>
  <si>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</si>
  <si>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</si>
  <si>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</si>
  <si>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</si>
  <si>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</si>
  <si>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</si>
  <si>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</si>
  <si>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</si>
  <si>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</si>
  <si>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</si>
  <si>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</si>
  <si>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</si>
  <si>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</si>
  <si>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</si>
  <si>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</si>
  <si>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</si>
  <si>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3.15</t>
  </si>
  <si>
    <t>▲ 5.32</t>
  </si>
  <si>
    <t>▲ 5.38</t>
  </si>
  <si>
    <t>一般会計</t>
  </si>
  <si>
    <t>介護保険特別会計</t>
  </si>
  <si>
    <t>国民健康保険特別会計（事業勘定）</t>
  </si>
  <si>
    <t>後期高齢者医療特別会計</t>
  </si>
  <si>
    <t>国民健康保険特別会計（直営診療施設勘定）</t>
  </si>
  <si>
    <t>農業集落排水事業会計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</si>
  <si>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</si>
  <si>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</si>
  <si>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</si>
  <si>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</si>
  <si>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</si>
  <si>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</si>
  <si>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</si>
  <si>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</si>
  <si>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庁舎整備基金</t>
    <rPh sb="0" eb="2">
      <t>チョウシャ</t>
    </rPh>
    <rPh sb="2" eb="4">
      <t>セイビ</t>
    </rPh>
    <rPh sb="4" eb="6">
      <t>キキン</t>
    </rPh>
    <phoneticPr fontId="1"/>
  </si>
  <si>
    <t>スポーツ振興基金</t>
    <rPh sb="4" eb="6">
      <t>シンコウ</t>
    </rPh>
    <rPh sb="6" eb="8">
      <t>キキン</t>
    </rPh>
    <phoneticPr fontId="1"/>
  </si>
  <si>
    <t>災害救助基金</t>
    <rPh sb="0" eb="2">
      <t>サイガイ</t>
    </rPh>
    <rPh sb="2" eb="4">
      <t>キュウジョ</t>
    </rPh>
    <rPh sb="4" eb="6">
      <t>キキン</t>
    </rPh>
    <phoneticPr fontId="1"/>
  </si>
  <si>
    <t>市民文化振興基金</t>
    <rPh sb="0" eb="2">
      <t>シミン</t>
    </rPh>
    <rPh sb="2" eb="4">
      <t>ブンカ</t>
    </rPh>
    <rPh sb="4" eb="6">
      <t>シンコウ</t>
    </rPh>
    <rPh sb="6" eb="8">
      <t>キキン</t>
    </rPh>
    <phoneticPr fontId="1"/>
  </si>
  <si>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</si>
  <si>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</si>
  <si>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</si>
  <si>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</si>
  <si>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</si>
  <si>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かずさ水道広域連合企業団（水道事業会計）</t>
  </si>
  <si>
    <t>かずさ水道広域連合企業団（水道事業会計（用水供給事業））</t>
  </si>
  <si>
    <t>君津中央病院企業団（病院事業会計）</t>
  </si>
  <si>
    <t>君津富津広域下水道組合（君津富津広域下水道組合事業会計）</t>
  </si>
  <si>
    <t>君津郡市広域市町村圏事務組合（一般会計）</t>
  </si>
  <si>
    <t>千葉県後期高齢者医療広域連合（一般会計）</t>
  </si>
  <si>
    <t>千葉県後期高齢者医療広域連合（後期高齢者医療特別会計）</t>
  </si>
  <si>
    <t>-</t>
    <phoneticPr fontId="2"/>
  </si>
  <si>
    <t>君津市文化振興財団</t>
    <rPh sb="0" eb="3">
      <t>キミツシ</t>
    </rPh>
    <rPh sb="3" eb="5">
      <t>ブンカ</t>
    </rPh>
    <rPh sb="5" eb="7">
      <t>シンコウ</t>
    </rPh>
    <rPh sb="7" eb="9">
      <t>ザイダン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</si>
</sst>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42DF-4C2F-A34B-955DC59BAA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69079</c:v>
                </c:pt>
                <c:pt idx="1">
                  <c:v>81425</c:v>
                </c:pt>
                <c:pt idx="2">
                  <c:v>67984</c:v>
                </c:pt>
                <c:pt idx="3">
                  <c:v>46973</c:v>
                </c:pt>
                <c:pt idx="4">
                  <c:v>53715</c:v>
                </c:pt>
              </c:numCache>
            </c:numRef>
          </c:val>
          <c:smooth val="0"/>
          <c:extLst>
            <c:ext xmlns:c16="http://schemas.microsoft.com/office/drawing/2014/chart" uri="{C3380CC4-5D6E-409C-BE32-E72D297353CC}">
              <c16:uniqueId val="{00000001-42DF-4C2F-A34B-955DC59BAA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10.050000000000001</c:v>
                </c:pt>
                <c:pt idx="1">
                  <c:v>11.92</c:v>
                </c:pt>
                <c:pt idx="2">
                  <c:v>5.76</c:v>
                </c:pt>
                <c:pt idx="3">
                  <c:v>6.45</c:v>
                </c:pt>
                <c:pt idx="4">
                  <c:v>6.2</c:v>
                </c:pt>
              </c:numCache>
            </c:numRef>
          </c:val>
          <c:extLst>
            <c:ext xmlns:c16="http://schemas.microsoft.com/office/drawing/2014/chart" uri="{C3380CC4-5D6E-409C-BE32-E72D297353CC}">
              <c16:uniqueId val="{00000000-78F0-4057-A9B5-53866DF9B8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19.53</c:v>
                </c:pt>
                <c:pt idx="1">
                  <c:v>24.38</c:v>
                </c:pt>
                <c:pt idx="2">
                  <c:v>26.75</c:v>
                </c:pt>
                <c:pt idx="3">
                  <c:v>20.84</c:v>
                </c:pt>
                <c:pt idx="4">
                  <c:v>15.18</c:v>
                </c:pt>
              </c:numCache>
            </c:numRef>
          </c:val>
          <c:extLst>
            <c:ext xmlns:c16="http://schemas.microsoft.com/office/drawing/2014/chart" uri="{C3380CC4-5D6E-409C-BE32-E72D297353CC}">
              <c16:uniqueId val="{00000001-78F0-4057-A9B5-53866DF9B8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5.91</c:v>
                </c:pt>
                <c:pt idx="1">
                  <c:v>6.22</c:v>
                </c:pt>
                <c:pt idx="2">
                  <c:v>-3.15</c:v>
                </c:pt>
                <c:pt idx="3">
                  <c:v>-5.32</c:v>
                </c:pt>
                <c:pt idx="4">
                  <c:v>-5.38</c:v>
                </c:pt>
              </c:numCache>
            </c:numRef>
          </c:val>
          <c:smooth val="0"/>
          <c:extLst>
            <c:ext xmlns:c16="http://schemas.microsoft.com/office/drawing/2014/chart" uri="{C3380CC4-5D6E-409C-BE32-E72D297353CC}">
              <c16:uniqueId val="{00000002-78F0-4057-A9B5-53866DF9B8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c:v>
                </c:pt>
                <c:pt idx="8">
                  <c:v>0</c:v>
                </c:pt>
                <c:pt idx="9">
                  <c:v>0</c:v>
                </c:pt>
              </c:numCache>
            </c:numRef>
          </c:val>
          <c:extLst>
            <c:ext xmlns:c16="http://schemas.microsoft.com/office/drawing/2014/chart" uri="{C3380CC4-5D6E-409C-BE32-E72D297353CC}">
              <c16:uniqueId val="{00000000-9184-4C84-A72D-C0ACC5668E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84-4C84-A72D-C0ACC5668E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84-4C84-A72D-C0ACC5668E1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84-4C84-A72D-C0ACC5668E1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4-9184-4C84-A72D-C0ACC5668E12}"/>
            </c:ext>
          </c:extLst>
        </c:ser>
        <c:ser>
          <c:idx val="5"/>
          <c:order val="5"/>
          <c:tx>
            <c:strRef>
              <c:f>データシート!$A$32</c:f>
              <c:strCache>
                <c:ptCount val="1"/>
                <c:pt idx="0">
                  <c:v>国民健康保険特別会計（直営診療施設勘定）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5-9184-4C84-A72D-C0ACC5668E1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6-9184-4C84-A72D-C0ACC5668E1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3.88</c:v>
                </c:pt>
                <c:pt idx="4">
                  <c:v>#N/A</c:v>
                </c:pt>
                <c:pt idx="5">
                  <c:v>3.45</c:v>
                </c:pt>
                <c:pt idx="6">
                  <c:v>#N/A</c:v>
                </c:pt>
                <c:pt idx="7">
                  <c:v>1.78</c:v>
                </c:pt>
                <c:pt idx="8">
                  <c:v>#N/A</c:v>
                </c:pt>
                <c:pt idx="9">
                  <c:v>0.86</c:v>
                </c:pt>
              </c:numCache>
            </c:numRef>
          </c:val>
          <c:extLst>
            <c:ext xmlns:c16="http://schemas.microsoft.com/office/drawing/2014/chart" uri="{C3380CC4-5D6E-409C-BE32-E72D297353CC}">
              <c16:uniqueId val="{00000007-9184-4C84-A72D-C0ACC5668E1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1.1599999999999999</c:v>
                </c:pt>
                <c:pt idx="2">
                  <c:v>#N/A</c:v>
                </c:pt>
                <c:pt idx="3">
                  <c:v>1.24</c:v>
                </c:pt>
                <c:pt idx="4">
                  <c:v>#N/A</c:v>
                </c:pt>
                <c:pt idx="5">
                  <c:v>0.79</c:v>
                </c:pt>
                <c:pt idx="6">
                  <c:v>#N/A</c:v>
                </c:pt>
                <c:pt idx="7">
                  <c:v>1.54</c:v>
                </c:pt>
                <c:pt idx="8">
                  <c:v>#N/A</c:v>
                </c:pt>
                <c:pt idx="9">
                  <c:v>1.1399999999999999</c:v>
                </c:pt>
              </c:numCache>
            </c:numRef>
          </c:val>
          <c:extLst>
            <c:ext xmlns:c16="http://schemas.microsoft.com/office/drawing/2014/chart" uri="{C3380CC4-5D6E-409C-BE32-E72D297353CC}">
              <c16:uniqueId val="{00000008-9184-4C84-A72D-C0ACC5668E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10.029999999999999</c:v>
                </c:pt>
                <c:pt idx="2">
                  <c:v>#N/A</c:v>
                </c:pt>
                <c:pt idx="3">
                  <c:v>11.92</c:v>
                </c:pt>
                <c:pt idx="4">
                  <c:v>#N/A</c:v>
                </c:pt>
                <c:pt idx="5">
                  <c:v>5.75</c:v>
                </c:pt>
                <c:pt idx="6">
                  <c:v>#N/A</c:v>
                </c:pt>
                <c:pt idx="7">
                  <c:v>6.44</c:v>
                </c:pt>
                <c:pt idx="8">
                  <c:v>#N/A</c:v>
                </c:pt>
                <c:pt idx="9">
                  <c:v>6.19</c:v>
                </c:pt>
              </c:numCache>
            </c:numRef>
          </c:val>
          <c:extLst>
            <c:ext xmlns:c16="http://schemas.microsoft.com/office/drawing/2014/chart" uri="{C3380CC4-5D6E-409C-BE32-E72D297353CC}">
              <c16:uniqueId val="{00000009-9184-4C84-A72D-C0ACC5668E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1554</c:v>
                </c:pt>
                <c:pt idx="5">
                  <c:v>1520</c:v>
                </c:pt>
                <c:pt idx="8">
                  <c:v>1469</c:v>
                </c:pt>
                <c:pt idx="11">
                  <c:v>1416</c:v>
                </c:pt>
                <c:pt idx="14">
                  <c:v>1394</c:v>
                </c:pt>
              </c:numCache>
            </c:numRef>
          </c:val>
          <c:extLst>
            <c:ext xmlns:c16="http://schemas.microsoft.com/office/drawing/2014/chart" uri="{C3380CC4-5D6E-409C-BE32-E72D297353CC}">
              <c16:uniqueId val="{00000000-1D93-4E03-826C-1DB8D9BF61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93-4E03-826C-1DB8D9BF61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77</c:v>
                </c:pt>
                <c:pt idx="3">
                  <c:v>79</c:v>
                </c:pt>
                <c:pt idx="6">
                  <c:v>81</c:v>
                </c:pt>
                <c:pt idx="9">
                  <c:v>83</c:v>
                </c:pt>
                <c:pt idx="12">
                  <c:v>86</c:v>
                </c:pt>
              </c:numCache>
            </c:numRef>
          </c:val>
          <c:extLst>
            <c:ext xmlns:c16="http://schemas.microsoft.com/office/drawing/2014/chart" uri="{C3380CC4-5D6E-409C-BE32-E72D297353CC}">
              <c16:uniqueId val="{00000002-1D93-4E03-826C-1DB8D9BF61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404</c:v>
                </c:pt>
                <c:pt idx="3">
                  <c:v>413</c:v>
                </c:pt>
                <c:pt idx="6">
                  <c:v>426</c:v>
                </c:pt>
                <c:pt idx="9">
                  <c:v>420</c:v>
                </c:pt>
                <c:pt idx="12">
                  <c:v>402</c:v>
                </c:pt>
              </c:numCache>
            </c:numRef>
          </c:val>
          <c:extLst>
            <c:ext xmlns:c16="http://schemas.microsoft.com/office/drawing/2014/chart" uri="{C3380CC4-5D6E-409C-BE32-E72D297353CC}">
              <c16:uniqueId val="{00000003-1D93-4E03-826C-1DB8D9BF61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c:v>
                </c:pt>
                <c:pt idx="3">
                  <c:v>13</c:v>
                </c:pt>
                <c:pt idx="6">
                  <c:v>13</c:v>
                </c:pt>
                <c:pt idx="9">
                  <c:v>12</c:v>
                </c:pt>
                <c:pt idx="12">
                  <c:v>14</c:v>
                </c:pt>
              </c:numCache>
            </c:numRef>
          </c:val>
          <c:extLst>
            <c:ext xmlns:c16="http://schemas.microsoft.com/office/drawing/2014/chart" uri="{C3380CC4-5D6E-409C-BE32-E72D297353CC}">
              <c16:uniqueId val="{00000004-1D93-4E03-826C-1DB8D9BF61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93-4E03-826C-1DB8D9BF61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93-4E03-826C-1DB8D9BF61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1640</c:v>
                </c:pt>
                <c:pt idx="3">
                  <c:v>1617</c:v>
                </c:pt>
                <c:pt idx="6">
                  <c:v>1723</c:v>
                </c:pt>
                <c:pt idx="9">
                  <c:v>1920</c:v>
                </c:pt>
                <c:pt idx="12">
                  <c:v>2058</c:v>
                </c:pt>
              </c:numCache>
            </c:numRef>
          </c:val>
          <c:extLst>
            <c:ext xmlns:c16="http://schemas.microsoft.com/office/drawing/2014/chart" uri="{C3380CC4-5D6E-409C-BE32-E72D297353CC}">
              <c16:uniqueId val="{00000007-1D93-4E03-826C-1DB8D9BF61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580</c:v>
                </c:pt>
                <c:pt idx="2">
                  <c:v>#N/A</c:v>
                </c:pt>
                <c:pt idx="3">
                  <c:v>#N/A</c:v>
                </c:pt>
                <c:pt idx="4">
                  <c:v>602</c:v>
                </c:pt>
                <c:pt idx="5">
                  <c:v>#N/A</c:v>
                </c:pt>
                <c:pt idx="6">
                  <c:v>#N/A</c:v>
                </c:pt>
                <c:pt idx="7">
                  <c:v>774</c:v>
                </c:pt>
                <c:pt idx="8">
                  <c:v>#N/A</c:v>
                </c:pt>
                <c:pt idx="9">
                  <c:v>#N/A</c:v>
                </c:pt>
                <c:pt idx="10">
                  <c:v>1019</c:v>
                </c:pt>
                <c:pt idx="11">
                  <c:v>#N/A</c:v>
                </c:pt>
                <c:pt idx="12">
                  <c:v>#N/A</c:v>
                </c:pt>
                <c:pt idx="13">
                  <c:v>1166</c:v>
                </c:pt>
                <c:pt idx="14">
                  <c:v>#N/A</c:v>
                </c:pt>
              </c:numCache>
            </c:numRef>
          </c:val>
          <c:smooth val="0"/>
          <c:extLst>
            <c:ext xmlns:c16="http://schemas.microsoft.com/office/drawing/2014/chart" uri="{C3380CC4-5D6E-409C-BE32-E72D297353CC}">
              <c16:uniqueId val="{00000008-1D93-4E03-826C-1DB8D9BF61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14437</c:v>
                </c:pt>
                <c:pt idx="5">
                  <c:v>14418</c:v>
                </c:pt>
                <c:pt idx="8">
                  <c:v>13918</c:v>
                </c:pt>
                <c:pt idx="11">
                  <c:v>14061</c:v>
                </c:pt>
                <c:pt idx="14">
                  <c:v>13704</c:v>
                </c:pt>
              </c:numCache>
            </c:numRef>
          </c:val>
          <c:extLst>
            <c:ext xmlns:c16="http://schemas.microsoft.com/office/drawing/2014/chart" uri="{C3380CC4-5D6E-409C-BE32-E72D297353CC}">
              <c16:uniqueId val="{00000000-B1D1-4EA2-A330-1B399DE7FD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6874</c:v>
                </c:pt>
                <c:pt idx="5">
                  <c:v>6932</c:v>
                </c:pt>
                <c:pt idx="8">
                  <c:v>6706</c:v>
                </c:pt>
                <c:pt idx="11">
                  <c:v>6591</c:v>
                </c:pt>
                <c:pt idx="14">
                  <c:v>6485</c:v>
                </c:pt>
              </c:numCache>
            </c:numRef>
          </c:val>
          <c:extLst>
            <c:ext xmlns:c16="http://schemas.microsoft.com/office/drawing/2014/chart" uri="{C3380CC4-5D6E-409C-BE32-E72D297353CC}">
              <c16:uniqueId val="{00000001-B1D1-4EA2-A330-1B399DE7FD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6864</c:v>
                </c:pt>
                <c:pt idx="5">
                  <c:v>7756</c:v>
                </c:pt>
                <c:pt idx="8">
                  <c:v>8894</c:v>
                </c:pt>
                <c:pt idx="11">
                  <c:v>8267</c:v>
                </c:pt>
                <c:pt idx="14">
                  <c:v>7601</c:v>
                </c:pt>
              </c:numCache>
            </c:numRef>
          </c:val>
          <c:extLst>
            <c:ext xmlns:c16="http://schemas.microsoft.com/office/drawing/2014/chart" uri="{C3380CC4-5D6E-409C-BE32-E72D297353CC}">
              <c16:uniqueId val="{00000002-B1D1-4EA2-A330-1B399DE7FD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D1-4EA2-A330-1B399DE7FD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D1-4EA2-A330-1B399DE7FD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D1-4EA2-A330-1B399DE7FD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7192</c:v>
                </c:pt>
                <c:pt idx="3">
                  <c:v>6765</c:v>
                </c:pt>
                <c:pt idx="6">
                  <c:v>6343</c:v>
                </c:pt>
                <c:pt idx="9">
                  <c:v>5981</c:v>
                </c:pt>
                <c:pt idx="12">
                  <c:v>5922</c:v>
                </c:pt>
              </c:numCache>
            </c:numRef>
          </c:val>
          <c:extLst>
            <c:ext xmlns:c16="http://schemas.microsoft.com/office/drawing/2014/chart" uri="{C3380CC4-5D6E-409C-BE32-E72D297353CC}">
              <c16:uniqueId val="{00000006-B1D1-4EA2-A330-1B399DE7FD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9442</c:v>
                </c:pt>
                <c:pt idx="3">
                  <c:v>9118</c:v>
                </c:pt>
                <c:pt idx="6">
                  <c:v>8619</c:v>
                </c:pt>
                <c:pt idx="9">
                  <c:v>8266</c:v>
                </c:pt>
                <c:pt idx="12">
                  <c:v>8009</c:v>
                </c:pt>
              </c:numCache>
            </c:numRef>
          </c:val>
          <c:extLst>
            <c:ext xmlns:c16="http://schemas.microsoft.com/office/drawing/2014/chart" uri="{C3380CC4-5D6E-409C-BE32-E72D297353CC}">
              <c16:uniqueId val="{00000007-B1D1-4EA2-A330-1B399DE7FD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c:v>
                </c:pt>
                <c:pt idx="3">
                  <c:v>105</c:v>
                </c:pt>
                <c:pt idx="6">
                  <c:v>102</c:v>
                </c:pt>
                <c:pt idx="9">
                  <c:v>89</c:v>
                </c:pt>
                <c:pt idx="12">
                  <c:v>89</c:v>
                </c:pt>
              </c:numCache>
            </c:numRef>
          </c:val>
          <c:extLst>
            <c:ext xmlns:c16="http://schemas.microsoft.com/office/drawing/2014/chart" uri="{C3380CC4-5D6E-409C-BE32-E72D297353CC}">
              <c16:uniqueId val="{00000008-B1D1-4EA2-A330-1B399DE7FD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1528</c:v>
                </c:pt>
                <c:pt idx="3">
                  <c:v>1419</c:v>
                </c:pt>
                <c:pt idx="6">
                  <c:v>1314</c:v>
                </c:pt>
                <c:pt idx="9">
                  <c:v>1203</c:v>
                </c:pt>
                <c:pt idx="12">
                  <c:v>1066</c:v>
                </c:pt>
              </c:numCache>
            </c:numRef>
          </c:val>
          <c:extLst>
            <c:ext xmlns:c16="http://schemas.microsoft.com/office/drawing/2014/chart" uri="{C3380CC4-5D6E-409C-BE32-E72D297353CC}">
              <c16:uniqueId val="{00000009-B1D1-4EA2-A330-1B399DE7FD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14752</c:v>
                </c:pt>
                <c:pt idx="3">
                  <c:v>16819</c:v>
                </c:pt>
                <c:pt idx="6">
                  <c:v>18399</c:v>
                </c:pt>
                <c:pt idx="9">
                  <c:v>19218</c:v>
                </c:pt>
                <c:pt idx="12">
                  <c:v>19530</c:v>
                </c:pt>
              </c:numCache>
            </c:numRef>
          </c:val>
          <c:extLst>
            <c:ext xmlns:c16="http://schemas.microsoft.com/office/drawing/2014/chart" uri="{C3380CC4-5D6E-409C-BE32-E72D297353CC}">
              <c16:uniqueId val="{0000000A-B1D1-4EA2-A330-1B399DE7FD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4853</c:v>
                </c:pt>
                <c:pt idx="2">
                  <c:v>#N/A</c:v>
                </c:pt>
                <c:pt idx="3">
                  <c:v>#N/A</c:v>
                </c:pt>
                <c:pt idx="4">
                  <c:v>5121</c:v>
                </c:pt>
                <c:pt idx="5">
                  <c:v>#N/A</c:v>
                </c:pt>
                <c:pt idx="6">
                  <c:v>#N/A</c:v>
                </c:pt>
                <c:pt idx="7">
                  <c:v>5258</c:v>
                </c:pt>
                <c:pt idx="8">
                  <c:v>#N/A</c:v>
                </c:pt>
                <c:pt idx="9">
                  <c:v>#N/A</c:v>
                </c:pt>
                <c:pt idx="10">
                  <c:v>5838</c:v>
                </c:pt>
                <c:pt idx="11">
                  <c:v>#N/A</c:v>
                </c:pt>
                <c:pt idx="12">
                  <c:v>#N/A</c:v>
                </c:pt>
                <c:pt idx="13">
                  <c:v>6825</c:v>
                </c:pt>
                <c:pt idx="14">
                  <c:v>#N/A</c:v>
                </c:pt>
              </c:numCache>
            </c:numRef>
          </c:val>
          <c:smooth val="0"/>
          <c:extLst>
            <c:ext xmlns:c16="http://schemas.microsoft.com/office/drawing/2014/chart" uri="{C3380CC4-5D6E-409C-BE32-E72D297353CC}">
              <c16:uniqueId val="{0000000B-B1D1-4EA2-A330-1B399DE7FD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5400</c:v>
                </c:pt>
                <c:pt idx="1">
                  <c:v>4195</c:v>
                </c:pt>
                <c:pt idx="2">
                  <c:v>3115</c:v>
                </c:pt>
              </c:numCache>
            </c:numRef>
          </c:val>
          <c:extLst>
            <c:ext xmlns:c16="http://schemas.microsoft.com/office/drawing/2014/chart" uri="{C3380CC4-5D6E-409C-BE32-E72D297353CC}">
              <c16:uniqueId val="{00000000-9BCB-4ECA-BE42-1FACD07FCE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9BCB-4ECA-BE42-1FACD07FCE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2284</c:v>
                </c:pt>
                <c:pt idx="1">
                  <c:v>2652</c:v>
                </c:pt>
                <c:pt idx="2">
                  <c:v>3023</c:v>
                </c:pt>
              </c:numCache>
            </c:numRef>
          </c:val>
          <c:extLst>
            <c:ext xmlns:c16="http://schemas.microsoft.com/office/drawing/2014/chart" uri="{C3380CC4-5D6E-409C-BE32-E72D297353CC}">
              <c16:uniqueId val="{00000002-9BCB-4ECA-BE42-1FACD07FCE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るものの、近年増加傾向となっている。元利償還金は前年度から約１億３，８００万円増加しているが、これは大規模な施設整備と道路新設事業の償還が始まったことが主な要因である。</a:t>
          </a:r>
        </a:p>
        <a:p>
          <a:r>
            <a:rPr kumimoji="1" lang="ja-JP" altLang="en-US" sz="1400">
              <a:latin typeface="ＭＳ ゴシック" pitchFamily="49" charset="-128"/>
              <a:ea typeface="ＭＳ ゴシック" pitchFamily="49" charset="-128"/>
            </a:rPr>
            <a:t>　今後も大規模な公共施設の整備事業が続く予定であり、地方債現在高の増加に伴う元利償還金の増加が見込まれるため、引き続き交付税措置のある市債を優先的に活用するほか、事業の計画的な執行による平準化を図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やインフラの大規模な整備により地方債残高が前年度から約３億１，２００万円増加したものの、債務負担行為に基づく支出予定額などその他の要因が前年度を下回ったことにより、将来負担額は約１億４，１００万円減少した。しかし、充当可能基金が前年度から約６億６，６００万円減少したことなどによる充当可能財源等が約１１億２，９００万円減少したことにより、将来負担比率の分子は</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今後も引き続き大規模な公共施設の整備事業が控えており、地方債残高の増加が見込まれるため、事業規模の精査や平準化を図るなど検討を進めていく。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千葉県君津市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６１億７，３００万円となっており、前年度から約７億９００万円の減少となっている。これは、庁舎整備基金に約３億１００万円積み立てた一方で、財政調整基金で約１０億８００万円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多くは老朽化が進行し、大規模改修や建替えの時期を迎えており、財源の確保が必要となっている。公共施設の更新整備に係る費用について、長期的な視点で財政調整基金のみならず、特定目的基金についても適切に管理・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：公共施設の計画的かつ効率的な整備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　　：市民文化の振興を図るための経費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　　：市民のスポーツ振興を図るための社会体育施設の整備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：市役所本庁舎整備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：災害救助の財源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：公共施設整備に備え、約１，２００万円を積み立てたことによる増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：市役所本庁舎の整備に備え、約３億１００万円を積み立てたことによる増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　　：スポーツ施設の整備に備え、約３，０００万円を積み立てたことによる増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：公共施設等総合管理計画や個別施設計画に基づき、計画的に積み立て、必要に応じて活用する。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：市役所本庁舎の整備に備え、予算の範囲内において積立てを続けていく。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　　：スポーツ施設の整備に備え、引き続き年間約３，０００万円を積み立てていく。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・市民文化振興基金　　：市民文化の振興を図るため計画的に活用していく。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における財源不足分１２億９，０００万円を取り崩した一方で、不要な支出の抑制や事務事業の見直しによる前年度決算剰余金等を約２億１，８００万円積み立て、約１０億８，０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本市では大型事業所及び関連事業所による税収の割合が大きく、景気の動向に影響を受けやすいため、基金残高は標準財政規模の１０％以上の約２０億円以上となるよう努める。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当初予算で計上した１０万円を積立てたことにより増となった。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地方債償還額の平準化に努め、直近での活用予定はないが、引き続き同程度の積立てを継続していく。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79,520
78,078
318.78
39,067,740
37,514,672
1,272,575
20,526,905
19,529,780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大型事業所及び関連事業所の集中により類似団体を上回る税収があるため、財政力指数は類似団体平均を大きく上回っている。標記上の財政力指数は３年平均のものであるが、単年度の財政力指数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年度を２か年度含む算出年度となっているため、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財政力指数（３年平均）は安定しているものの、財源の多くは既存事業に充てられていること、また、今後、公共施設等の整備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、統合に係る費用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、児童福祉費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の増加が続く中、既存事業の見直しが急務であると考える。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150989</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100189</xdr:rowOff>
    </xdr:from>
    <xdr:to>
      <xdr:col>23</xdr:col>
      <xdr:colOff>184150</xdr:colOff>
      <xdr:row>40</xdr:row>
      <xdr:rowOff>30339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116716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令和２年度までは下回ったものの、令和３年度以降上回っている。歳入面では不交付団体になったことでの歳入の減少も影響しているものの、対前年度比３．４ポイント上昇の主な要因として、人事院勧告に基づく職員給与の引き上げによる人件費の増、これまでの大規模な投資事業に伴う公債費の増が挙げられ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今後は、歳入面では的確な課税客体の把握に努めること、歳出面では、既存事業の効果を把握し、事業の必要性や規模の見直しを図ることで、経常的経費の削減に努める。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65</xdr:row>
      <xdr:rowOff>103188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2332"/>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69532</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4233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896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4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52388</xdr:rowOff>
    </xdr:from>
    <xdr:to>
      <xdr:col>23</xdr:col>
      <xdr:colOff>184150</xdr:colOff>
      <xdr:row>65</xdr:row>
      <xdr:rowOff>153988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119715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18732</xdr:rowOff>
    </xdr:from>
    <xdr:to>
      <xdr:col>19</xdr:col>
      <xdr:colOff>184150</xdr:colOff>
      <xdr:row>64</xdr:row>
      <xdr:rowOff>120332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105109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7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域の広さやそれに伴う公共施設の多さが主な要因で、人件費、物件費ともに類似団体の平均を上回っている。人件費については、昇給抑制や給与削減措置の継続をしているものの、人事院勧告に伴う給与の引き上げ等も影響し増加している。また、物件費についても物価高騰の影響により増加しており、類似団体平均との差が縮まらな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引き続き、公共施設マネジメントの推進や事務事業の見直し、人件費の抑制など徹底した経営改革を推進する。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20464</xdr:rowOff>
    </xdr:from>
    <xdr:to>
      <xdr:col>23</xdr:col>
      <xdr:colOff>133350</xdr:colOff>
      <xdr:row>84</xdr:row>
      <xdr:rowOff>103688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2264"/>
          <a:ext cx="838200" cy="8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20464</xdr:rowOff>
    </xdr:from>
    <xdr:to>
      <xdr:col>19</xdr:col>
      <xdr:colOff>133350</xdr:colOff>
      <xdr:row>84</xdr:row>
      <xdr:rowOff>44151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22264"/>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136913</xdr:rowOff>
    </xdr:from>
    <xdr:to>
      <xdr:col>15</xdr:col>
      <xdr:colOff>82550</xdr:colOff>
      <xdr:row>84</xdr:row>
      <xdr:rowOff>44151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67263"/>
          <a:ext cx="889000" cy="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46699</xdr:rowOff>
    </xdr:from>
    <xdr:to>
      <xdr:col>11</xdr:col>
      <xdr:colOff>31750</xdr:colOff>
      <xdr:row>83</xdr:row>
      <xdr:rowOff>136913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7049"/>
          <a:ext cx="889000" cy="9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52888</xdr:rowOff>
    </xdr:from>
    <xdr:to>
      <xdr:col>23</xdr:col>
      <xdr:colOff>184150</xdr:colOff>
      <xdr:row>84</xdr:row>
      <xdr:rowOff>154488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24965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2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141114</xdr:rowOff>
    </xdr:from>
    <xdr:to>
      <xdr:col>19</xdr:col>
      <xdr:colOff>184150</xdr:colOff>
      <xdr:row>84</xdr:row>
      <xdr:rowOff>71264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56041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164801</xdr:rowOff>
    </xdr:from>
    <xdr:to>
      <xdr:col>15</xdr:col>
      <xdr:colOff>133350</xdr:colOff>
      <xdr:row>84</xdr:row>
      <xdr:rowOff>94951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79728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8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86113</xdr:rowOff>
    </xdr:from>
    <xdr:to>
      <xdr:col>11</xdr:col>
      <xdr:colOff>82550</xdr:colOff>
      <xdr:row>84</xdr:row>
      <xdr:rowOff>16263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0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167349</xdr:rowOff>
    </xdr:from>
    <xdr:to>
      <xdr:col>7</xdr:col>
      <xdr:colOff>31750</xdr:colOff>
      <xdr:row>83</xdr:row>
      <xdr:rowOff>97499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82276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給与制度や人事制度の見直し、職員の若年化に伴う国との乖離を調整する給与削減措置により、ラスパイレス指数は概ね適正値となっている。今後もこの水準を維持していく方針である。</a:t>
          </a:r>
        </a:p>
        <a:p>
          <a:r>
            <a:rPr kumimoji="1" lang="ja-JP" altLang="en-US" sz="1300">
              <a:latin typeface="ＭＳ Ｐゴシック" panose="020B0600070205080204" pitchFamily="50" charset="-128"/>
              <a:ea typeface="ＭＳ Ｐゴシック" panose="020B0600070205080204" pitchFamily="50" charset="-128"/>
            </a:rPr>
            <a:t>　また、他自治体に比して経験年数の少ない管理職が多い現状への対策として、特別職を含めた職階ごとの独自減額措置を時限的に適用しつつ、年齢構成の偏りを解消するための平準化対策を継続的に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186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86179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と全国類似団体との職員数の比較では、総務・企画部門、民生部門、消防部門が大きく上回っている状況にある。この要因としては、本市が広大な市域を有しているために、市民センター、保育園、公民館、消防署分署等出先機関を多く保有していることなどが考えられる。また、総務・企画部門は、人材育成の強化や、ＤＸの推進、公共施設マネジメントの推進、危機管理体制のために人員を重点配置したため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151402</xdr:rowOff>
    </xdr:from>
    <xdr:to>
      <xdr:col>81</xdr:col>
      <xdr:colOff>44450</xdr:colOff>
      <xdr:row>65</xdr:row>
      <xdr:rowOff>7529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24202"/>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146231</xdr:rowOff>
    </xdr:from>
    <xdr:to>
      <xdr:col>77</xdr:col>
      <xdr:colOff>44450</xdr:colOff>
      <xdr:row>64</xdr:row>
      <xdr:rowOff>151402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1903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99695</xdr:rowOff>
    </xdr:from>
    <xdr:to>
      <xdr:col>72</xdr:col>
      <xdr:colOff>203200</xdr:colOff>
      <xdr:row>64</xdr:row>
      <xdr:rowOff>146231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72495"/>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79012</xdr:rowOff>
    </xdr:from>
    <xdr:to>
      <xdr:col>68</xdr:col>
      <xdr:colOff>152400</xdr:colOff>
      <xdr:row>64</xdr:row>
      <xdr:rowOff>99695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5181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128179</xdr:rowOff>
    </xdr:from>
    <xdr:to>
      <xdr:col>81</xdr:col>
      <xdr:colOff>95250</xdr:colOff>
      <xdr:row>65</xdr:row>
      <xdr:rowOff>58329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100256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7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100602</xdr:rowOff>
    </xdr:from>
    <xdr:to>
      <xdr:col>77</xdr:col>
      <xdr:colOff>95250</xdr:colOff>
      <xdr:row>65</xdr:row>
      <xdr:rowOff>30752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15529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5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95431</xdr:rowOff>
    </xdr:from>
    <xdr:to>
      <xdr:col>73</xdr:col>
      <xdr:colOff>44450</xdr:colOff>
      <xdr:row>65</xdr:row>
      <xdr:rowOff>25581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10358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48895</xdr:rowOff>
    </xdr:from>
    <xdr:to>
      <xdr:col>68</xdr:col>
      <xdr:colOff>203200</xdr:colOff>
      <xdr:row>64</xdr:row>
      <xdr:rowOff>150495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135272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28212</xdr:rowOff>
    </xdr:from>
    <xdr:to>
      <xdr:col>64</xdr:col>
      <xdr:colOff>152400</xdr:colOff>
      <xdr:row>64</xdr:row>
      <xdr:rowOff>129812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114589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３か年平均では、引き続き、類似団体平均を下回っているものの、主に元利償還金（分子）が増加したことにより前年度比０．９ポイントの増となり、類似団体平均との差が縮まっている。</a:t>
          </a:r>
        </a:p>
        <a:p>
          <a:r>
            <a:rPr kumimoji="1" lang="ja-JP" altLang="en-US" sz="1300">
              <a:latin typeface="ＭＳ Ｐゴシック" panose="020B0600070205080204" pitchFamily="50" charset="-128"/>
              <a:ea typeface="ＭＳ Ｐゴシック" panose="020B0600070205080204" pitchFamily="50" charset="-128"/>
            </a:rPr>
            <a:t>　すでに大規模な公共施設の整備事業により地方債現在高が増加傾向にあり、今後は元利償還金の増加が見込まれるため、引き続き交付税措置のある市債を優先的に活用するほか、事業の計画的な執行による平準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06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62654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5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39</xdr:row>
      <xdr:rowOff>169756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4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6350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財政調整基金を約１０億円取り崩したことによる基金残高の減や基準財政需要額算入見込額の減等の影響により、前年度比４．４ポイントの増となり、前年度に引き続き、類似団体平均との差が広がった。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今後も公共施設等の大規模な整備により地方債現在高の増加が見込まれる。令和４年以降、財政調整基金を毎年１０億円以上取崩しているため、事務事業の見直しを早急に進めて、取崩額の縮減に努める。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41698</xdr:rowOff>
    </xdr:from>
    <xdr:to>
      <xdr:col>81</xdr:col>
      <xdr:colOff>44450</xdr:colOff>
      <xdr:row>16</xdr:row>
      <xdr:rowOff>100683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84898"/>
          <a:ext cx="8382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141</xdr:rowOff>
    </xdr:from>
    <xdr:to>
      <xdr:col>77</xdr:col>
      <xdr:colOff>44450</xdr:colOff>
      <xdr:row>16</xdr:row>
      <xdr:rowOff>41698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743341"/>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170250</xdr:rowOff>
    </xdr:from>
    <xdr:to>
      <xdr:col>72</xdr:col>
      <xdr:colOff>203200</xdr:colOff>
      <xdr:row>16</xdr:row>
      <xdr:rowOff>141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42000"/>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144780</xdr:rowOff>
    </xdr:from>
    <xdr:to>
      <xdr:col>68</xdr:col>
      <xdr:colOff>152400</xdr:colOff>
      <xdr:row>15</xdr:row>
      <xdr:rowOff>170250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716530"/>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49883</xdr:rowOff>
    </xdr:from>
    <xdr:to>
      <xdr:col>81</xdr:col>
      <xdr:colOff>95250</xdr:colOff>
      <xdr:row>16</xdr:row>
      <xdr:rowOff>151483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21960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6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162348</xdr:rowOff>
    </xdr:from>
    <xdr:to>
      <xdr:col>77</xdr:col>
      <xdr:colOff>95250</xdr:colOff>
      <xdr:row>16</xdr:row>
      <xdr:rowOff>92498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77275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2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120791</xdr:rowOff>
    </xdr:from>
    <xdr:to>
      <xdr:col>73</xdr:col>
      <xdr:colOff>44450</xdr:colOff>
      <xdr:row>16</xdr:row>
      <xdr:rowOff>50941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35718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119450</xdr:rowOff>
    </xdr:from>
    <xdr:to>
      <xdr:col>68</xdr:col>
      <xdr:colOff>203200</xdr:colOff>
      <xdr:row>16</xdr:row>
      <xdr:rowOff>49600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34377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8907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79,520
78,078
318.78
39,067,740
37,514,672
1,272,575
20,526,905
19,529,780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人件費が類似団体平均を上回っている背景には、広大な市域に点在する保育園、公民館、消防署分署等の維持管理において、多くの人員を配置せざるを得ない構造的課題がある。</a:t>
          </a:r>
        </a:p>
        <a:p>
          <a:r>
            <a:rPr kumimoji="1" lang="ja-JP" altLang="en-US" sz="1200">
              <a:latin typeface="ＭＳ Ｐゴシック" panose="020B0600070205080204" pitchFamily="50" charset="-128"/>
              <a:ea typeface="ＭＳ Ｐゴシック" panose="020B0600070205080204" pitchFamily="50" charset="-128"/>
            </a:rPr>
            <a:t>　また、令和６年度の人件費決算額は、昇給抑制や給与削減措置を継続しているものの、給与改定の影響等により</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％の増となっている。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高い人件費比率の原因は職員数にあるため、今後、事務事業の見直しや、事務改善による事務処理負担の軽減を図りながら、職員定数の適正化に取り組み、人件費の着実な縮減を目指す。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76708</xdr:rowOff>
    </xdr:from>
    <xdr:to>
      <xdr:col>24</xdr:col>
      <xdr:colOff>25400</xdr:colOff>
      <xdr:row>40</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34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76708</xdr:rowOff>
    </xdr:from>
    <xdr:to>
      <xdr:col>19</xdr:col>
      <xdr:colOff>187325</xdr:colOff>
      <xdr:row>40</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347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53848</xdr:rowOff>
    </xdr:from>
    <xdr:to>
      <xdr:col>15</xdr:col>
      <xdr:colOff>98425</xdr:colOff>
      <xdr:row>40</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9118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40132</xdr:rowOff>
    </xdr:from>
    <xdr:to>
      <xdr:col>11</xdr:col>
      <xdr:colOff>9525</xdr:colOff>
      <xdr:row>40</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98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71628</xdr:rowOff>
    </xdr:from>
    <xdr:to>
      <xdr:col>24</xdr:col>
      <xdr:colOff>76200</xdr:colOff>
      <xdr:row>41</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151655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25908</xdr:rowOff>
    </xdr:from>
    <xdr:to>
      <xdr:col>20</xdr:col>
      <xdr:colOff>38100</xdr:colOff>
      <xdr:row>40</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7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xdr:rowOff>
    </xdr:from>
    <xdr:to>
      <xdr:col>11</xdr:col>
      <xdr:colOff>60325</xdr:colOff>
      <xdr:row>40</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160782</xdr:rowOff>
    </xdr:from>
    <xdr:to>
      <xdr:col>6</xdr:col>
      <xdr:colOff>171450</xdr:colOff>
      <xdr:row>40</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広域廃棄物処理事業、衛生センター管理事業に係る費用の増加等により、前年度比０．６ポイントの増となった。</a:t>
          </a:r>
        </a:p>
        <a:p>
          <a:r>
            <a:rPr kumimoji="1" lang="ja-JP" altLang="en-US" sz="1200">
              <a:latin typeface="ＭＳ Ｐゴシック" panose="020B0600070205080204" pitchFamily="50" charset="-128"/>
              <a:ea typeface="ＭＳ Ｐゴシック" panose="020B0600070205080204" pitchFamily="50" charset="-128"/>
            </a:rPr>
            <a:t>　類似団体平均に比べ高い水準となっており、上記費用の増加や物価高騰の影響の他に、広大な市域に点在する公共施設等の維持管理経費を多く必要とする構造に問題がある。</a:t>
          </a:r>
        </a:p>
        <a:p>
          <a:r>
            <a:rPr kumimoji="1" lang="ja-JP" altLang="en-US" sz="1200">
              <a:latin typeface="ＭＳ Ｐゴシック" panose="020B0600070205080204" pitchFamily="50" charset="-128"/>
              <a:ea typeface="ＭＳ Ｐゴシック" panose="020B0600070205080204" pitchFamily="50" charset="-128"/>
            </a:rPr>
            <a:t>　引き続き、運用の効率化により維持管理コストの縮減に努めるとともに、公共施設の統廃合を進めていく（公共建築物の総量を平成２９年度から２０年間で２０％削減目標（君津市公共施設等総合管理計画））。</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増加した要因は、対象年齢の引き上げによる子ども医療費助成事業の増、利用者の増加などによる障害福祉サービス給付費の増等が挙げられ、前年度比０．６ポイントの増となった。</a:t>
          </a:r>
        </a:p>
        <a:p>
          <a:r>
            <a:rPr kumimoji="1" lang="ja-JP" altLang="en-US" sz="1300">
              <a:latin typeface="ＭＳ Ｐゴシック" panose="020B0600070205080204" pitchFamily="50" charset="-128"/>
              <a:ea typeface="ＭＳ Ｐゴシック" panose="020B0600070205080204" pitchFamily="50" charset="-128"/>
            </a:rPr>
            <a:t>　扶助費は保育等の子ども関係事業も上昇傾向にあるため、財源の確保や事業成果に応じて市単独事業の見直しを進めるよう努める。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主な増加要因として、令和６年度の年間平均加入者の増加等により後期高齢者医療特別会計繰出金が増加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類似団体平均の水準を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僅かに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61685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5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5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155320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農業集落排水事業負担金の増加等により、前年度比０．１ポイントの増となっている。</a:t>
          </a:r>
        </a:p>
        <a:p>
          <a:r>
            <a:rPr kumimoji="1" lang="ja-JP" altLang="en-US" sz="1300">
              <a:latin typeface="ＭＳ Ｐゴシック" panose="020B0600070205080204" pitchFamily="50" charset="-128"/>
              <a:ea typeface="ＭＳ Ｐゴシック" panose="020B0600070205080204" pitchFamily="50" charset="-128"/>
            </a:rPr>
            <a:t>　補助金等の交付に当たっては、各種団体の予算、決算、事業内容等を精査し、適正な支出に努めていく。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29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28702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19558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11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62501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センターの整備に係る元利償還金の増加等により、前年度比０．７ポイントの増となった。引き続き類似団体平均を下回る水準となっているが、すでに大規模な公共施設の整備事業により地方債現在高が増加傾向にあり、今後はさらに元利償還金の増加が見込まれるため、より一層世代間負担の公平性及び公債費負担の平準化の観点から、適正な水準を維持す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143002</xdr:rowOff>
    </xdr:from>
    <xdr:to>
      <xdr:col>24</xdr:col>
      <xdr:colOff>25400</xdr:colOff>
      <xdr:row>76</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01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110998</xdr:rowOff>
    </xdr:from>
    <xdr:to>
      <xdr:col>19</xdr:col>
      <xdr:colOff>187325</xdr:colOff>
      <xdr:row>75</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2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83566</xdr:rowOff>
    </xdr:from>
    <xdr:to>
      <xdr:col>11</xdr:col>
      <xdr:colOff>9525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92202</xdr:rowOff>
    </xdr:from>
    <xdr:to>
      <xdr:col>20</xdr:col>
      <xdr:colOff>38100</xdr:colOff>
      <xdr:row>76</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32529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60198</xdr:rowOff>
    </xdr:from>
    <xdr:to>
      <xdr:col>15</xdr:col>
      <xdr:colOff>149225</xdr:colOff>
      <xdr:row>75</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32766</xdr:rowOff>
    </xdr:from>
    <xdr:to>
      <xdr:col>11</xdr:col>
      <xdr:colOff>60325</xdr:colOff>
      <xdr:row>75</xdr:row>
      <xdr:rowOff>134366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144543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人件費、物件費をはじめ、すべての項目で数値が増加し、前年度から２．７ポイント増加した。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類似団体との比較では、人件費及び物件費の数値が非常に高く、経常収支比率を押し上げる要因となっている。引き続き積極的な事務事業の見直しを進め人件費、物件費等の削減に努める。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5250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80</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80</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315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91439</xdr:rowOff>
    </xdr:from>
    <xdr:to>
      <xdr:col>82</xdr:col>
      <xdr:colOff>158750</xdr:colOff>
      <xdr:row>81</xdr:row>
      <xdr:rowOff>21589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0</xdr:rowOff>
    </xdr:from>
    <xdr:to>
      <xdr:col>74</xdr:col>
      <xdr:colOff>31750</xdr:colOff>
      <xdr:row>80</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128905</xdr:rowOff>
    </xdr:from>
    <xdr:to>
      <xdr:col>29</xdr:col>
      <xdr:colOff>127000</xdr:colOff>
      <xdr:row>16</xdr:row>
      <xdr:rowOff>86766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8280"/>
          <a:ext cx="647700" cy="129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86766</xdr:rowOff>
    </xdr:from>
    <xdr:to>
      <xdr:col>26</xdr:col>
      <xdr:colOff>50800</xdr:colOff>
      <xdr:row>16</xdr:row>
      <xdr:rowOff>92729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7591"/>
          <a:ext cx="6985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92729</xdr:rowOff>
    </xdr:from>
    <xdr:to>
      <xdr:col>22</xdr:col>
      <xdr:colOff>114300</xdr:colOff>
      <xdr:row>16</xdr:row>
      <xdr:rowOff>167881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3554"/>
          <a:ext cx="698500" cy="75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167881</xdr:rowOff>
    </xdr:from>
    <xdr:to>
      <xdr:col>18</xdr:col>
      <xdr:colOff>177800</xdr:colOff>
      <xdr:row>17</xdr:row>
      <xdr:rowOff>73450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8706"/>
          <a:ext cx="698500" cy="7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78105</xdr:rowOff>
    </xdr:from>
    <xdr:to>
      <xdr:col>29</xdr:col>
      <xdr:colOff>177800</xdr:colOff>
      <xdr:row>16</xdr:row>
      <xdr:rowOff>8255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7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94632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35966</xdr:rowOff>
    </xdr:from>
    <xdr:to>
      <xdr:col>26</xdr:col>
      <xdr:colOff>101600</xdr:colOff>
      <xdr:row>16</xdr:row>
      <xdr:rowOff>137566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147743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41929</xdr:rowOff>
    </xdr:from>
    <xdr:to>
      <xdr:col>22</xdr:col>
      <xdr:colOff>165100</xdr:colOff>
      <xdr:row>16</xdr:row>
      <xdr:rowOff>143529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117081</xdr:rowOff>
    </xdr:from>
    <xdr:to>
      <xdr:col>19</xdr:col>
      <xdr:colOff>38100</xdr:colOff>
      <xdr:row>17</xdr:row>
      <xdr:rowOff>47231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57408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22650</xdr:rowOff>
    </xdr:from>
    <xdr:to>
      <xdr:col>15</xdr:col>
      <xdr:colOff>101600</xdr:colOff>
      <xdr:row>17</xdr:row>
      <xdr:rowOff>124250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134427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195090</xdr:rowOff>
    </xdr:from>
    <xdr:to>
      <xdr:col>29</xdr:col>
      <xdr:colOff>127000</xdr:colOff>
      <xdr:row>35</xdr:row>
      <xdr:rowOff>260176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5440"/>
          <a:ext cx="647700" cy="6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260176</xdr:rowOff>
    </xdr:from>
    <xdr:to>
      <xdr:col>26</xdr:col>
      <xdr:colOff>50800</xdr:colOff>
      <xdr:row>36</xdr:row>
      <xdr:rowOff>19721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70526"/>
          <a:ext cx="698500" cy="10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19721</xdr:rowOff>
    </xdr:from>
    <xdr:to>
      <xdr:col>22</xdr:col>
      <xdr:colOff>114300</xdr:colOff>
      <xdr:row>36</xdr:row>
      <xdr:rowOff>91077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2971"/>
          <a:ext cx="698500" cy="7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91077</xdr:rowOff>
    </xdr:from>
    <xdr:to>
      <xdr:col>18</xdr:col>
      <xdr:colOff>177800</xdr:colOff>
      <xdr:row>36</xdr:row>
      <xdr:rowOff>102932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44327"/>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144290</xdr:rowOff>
    </xdr:from>
    <xdr:to>
      <xdr:col>29</xdr:col>
      <xdr:colOff>177800</xdr:colOff>
      <xdr:row>35</xdr:row>
      <xdr:rowOff>245890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116367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209376</xdr:rowOff>
    </xdr:from>
    <xdr:to>
      <xdr:col>26</xdr:col>
      <xdr:colOff>101600</xdr:colOff>
      <xdr:row>35</xdr:row>
      <xdr:rowOff>310976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9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295753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311821</xdr:rowOff>
    </xdr:from>
    <xdr:to>
      <xdr:col>22</xdr:col>
      <xdr:colOff>165100</xdr:colOff>
      <xdr:row>36</xdr:row>
      <xdr:rowOff>70521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55298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40277</xdr:rowOff>
    </xdr:from>
    <xdr:to>
      <xdr:col>19</xdr:col>
      <xdr:colOff>38100</xdr:colOff>
      <xdr:row>36</xdr:row>
      <xdr:rowOff>141877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126654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52132</xdr:rowOff>
    </xdr:from>
    <xdr:to>
      <xdr:col>15</xdr:col>
      <xdr:colOff>101600</xdr:colOff>
      <xdr:row>36</xdr:row>
      <xdr:rowOff>153732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05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138509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79,520
78,078
318.78
39,067,740
37,514,672
1,272,575
20,526,905
19,529,780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78386</xdr:rowOff>
    </xdr:from>
    <xdr:to>
      <xdr:col>24</xdr:col>
      <xdr:colOff>63500</xdr:colOff>
      <xdr:row>33</xdr:row>
      <xdr:rowOff>128090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6236"/>
          <a:ext cx="838200" cy="4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128090</xdr:rowOff>
    </xdr:from>
    <xdr:to>
      <xdr:col>19</xdr:col>
      <xdr:colOff>177800</xdr:colOff>
      <xdr:row>33</xdr:row>
      <xdr:rowOff>164046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5940"/>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164046</xdr:rowOff>
    </xdr:from>
    <xdr:to>
      <xdr:col>15</xdr:col>
      <xdr:colOff>50800</xdr:colOff>
      <xdr:row>34</xdr:row>
      <xdr:rowOff>47117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21896"/>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47117</xdr:rowOff>
    </xdr:from>
    <xdr:to>
      <xdr:col>10</xdr:col>
      <xdr:colOff>114300</xdr:colOff>
      <xdr:row>34</xdr:row>
      <xdr:rowOff>107876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76417"/>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27586</xdr:rowOff>
    </xdr:from>
    <xdr:to>
      <xdr:col>24</xdr:col>
      <xdr:colOff>114300</xdr:colOff>
      <xdr:row>33</xdr:row>
      <xdr:rowOff>129186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50463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77290</xdr:rowOff>
    </xdr:from>
    <xdr:to>
      <xdr:col>20</xdr:col>
      <xdr:colOff>38100</xdr:colOff>
      <xdr:row>34</xdr:row>
      <xdr:rowOff>7440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23967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1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113246</xdr:rowOff>
    </xdr:from>
    <xdr:to>
      <xdr:col>15</xdr:col>
      <xdr:colOff>101600</xdr:colOff>
      <xdr:row>34</xdr:row>
      <xdr:rowOff>43396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59923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167767</xdr:rowOff>
    </xdr:from>
    <xdr:to>
      <xdr:col>10</xdr:col>
      <xdr:colOff>165100</xdr:colOff>
      <xdr:row>34</xdr:row>
      <xdr:rowOff>97917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114444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57076</xdr:rowOff>
    </xdr:from>
    <xdr:to>
      <xdr:col>6</xdr:col>
      <xdr:colOff>38100</xdr:colOff>
      <xdr:row>34</xdr:row>
      <xdr:rowOff>158676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3753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6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11020</xdr:rowOff>
    </xdr:from>
    <xdr:to>
      <xdr:col>24</xdr:col>
      <xdr:colOff>63500</xdr:colOff>
      <xdr:row>56</xdr:row>
      <xdr:rowOff>57001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12220"/>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159980</xdr:rowOff>
    </xdr:from>
    <xdr:to>
      <xdr:col>19</xdr:col>
      <xdr:colOff>177800</xdr:colOff>
      <xdr:row>56</xdr:row>
      <xdr:rowOff>57001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89730"/>
          <a:ext cx="889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159980</xdr:rowOff>
    </xdr:from>
    <xdr:to>
      <xdr:col>15</xdr:col>
      <xdr:colOff>50800</xdr:colOff>
      <xdr:row>56</xdr:row>
      <xdr:rowOff>61475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89730"/>
          <a:ext cx="889000" cy="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61475</xdr:rowOff>
    </xdr:from>
    <xdr:to>
      <xdr:col>10</xdr:col>
      <xdr:colOff>114300</xdr:colOff>
      <xdr:row>56</xdr:row>
      <xdr:rowOff>147658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62675"/>
          <a:ext cx="889000" cy="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131670</xdr:rowOff>
    </xdr:from>
    <xdr:to>
      <xdr:col>24</xdr:col>
      <xdr:colOff>114300</xdr:colOff>
      <xdr:row>56</xdr:row>
      <xdr:rowOff>61820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154547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6201</xdr:rowOff>
    </xdr:from>
    <xdr:to>
      <xdr:col>20</xdr:col>
      <xdr:colOff>38100</xdr:colOff>
      <xdr:row>56</xdr:row>
      <xdr:rowOff>107801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0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8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109180</xdr:rowOff>
    </xdr:from>
    <xdr:to>
      <xdr:col>15</xdr:col>
      <xdr:colOff>101600</xdr:colOff>
      <xdr:row>56</xdr:row>
      <xdr:rowOff>39330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55857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10675</xdr:rowOff>
    </xdr:from>
    <xdr:to>
      <xdr:col>10</xdr:col>
      <xdr:colOff>165100</xdr:colOff>
      <xdr:row>56</xdr:row>
      <xdr:rowOff>112275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128802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96858</xdr:rowOff>
    </xdr:from>
    <xdr:to>
      <xdr:col>6</xdr:col>
      <xdr:colOff>38100</xdr:colOff>
      <xdr:row>57</xdr:row>
      <xdr:rowOff>27008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43535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76036</xdr:rowOff>
    </xdr:from>
    <xdr:to>
      <xdr:col>24</xdr:col>
      <xdr:colOff>63500</xdr:colOff>
      <xdr:row>78</xdr:row>
      <xdr:rowOff>90094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9136"/>
          <a:ext cx="8382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76036</xdr:rowOff>
    </xdr:from>
    <xdr:to>
      <xdr:col>19</xdr:col>
      <xdr:colOff>177800</xdr:colOff>
      <xdr:row>78</xdr:row>
      <xdr:rowOff>140005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9136"/>
          <a:ext cx="889000" cy="6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136119</xdr:rowOff>
    </xdr:from>
    <xdr:to>
      <xdr:col>15</xdr:col>
      <xdr:colOff>50800</xdr:colOff>
      <xdr:row>78</xdr:row>
      <xdr:rowOff>140005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0921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134289</xdr:rowOff>
    </xdr:from>
    <xdr:to>
      <xdr:col>10</xdr:col>
      <xdr:colOff>114300</xdr:colOff>
      <xdr:row>78</xdr:row>
      <xdr:rowOff>136119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0738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39294</xdr:rowOff>
    </xdr:from>
    <xdr:to>
      <xdr:col>24</xdr:col>
      <xdr:colOff>114300</xdr:colOff>
      <xdr:row>78</xdr:row>
      <xdr:rowOff>140894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125671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25236</xdr:rowOff>
    </xdr:from>
    <xdr:to>
      <xdr:col>20</xdr:col>
      <xdr:colOff>38100</xdr:colOff>
      <xdr:row>78</xdr:row>
      <xdr:rowOff>126836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89205</xdr:rowOff>
    </xdr:from>
    <xdr:to>
      <xdr:col>15</xdr:col>
      <xdr:colOff>101600</xdr:colOff>
      <xdr:row>79</xdr:row>
      <xdr:rowOff>19355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10482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85319</xdr:rowOff>
    </xdr:from>
    <xdr:to>
      <xdr:col>10</xdr:col>
      <xdr:colOff>165100</xdr:colOff>
      <xdr:row>79</xdr:row>
      <xdr:rowOff>15469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6596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83489</xdr:rowOff>
    </xdr:from>
    <xdr:to>
      <xdr:col>6</xdr:col>
      <xdr:colOff>38100</xdr:colOff>
      <xdr:row>79</xdr:row>
      <xdr:rowOff>13639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45199</xdr:rowOff>
    </xdr:from>
    <xdr:to>
      <xdr:col>24</xdr:col>
      <xdr:colOff>63500</xdr:colOff>
      <xdr:row>95</xdr:row>
      <xdr:rowOff>160465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2949"/>
          <a:ext cx="838200" cy="1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160465</xdr:rowOff>
    </xdr:from>
    <xdr:to>
      <xdr:col>19</xdr:col>
      <xdr:colOff>177800</xdr:colOff>
      <xdr:row>96</xdr:row>
      <xdr:rowOff>146838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48215"/>
          <a:ext cx="889000" cy="1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13539</xdr:rowOff>
    </xdr:from>
    <xdr:to>
      <xdr:col>15</xdr:col>
      <xdr:colOff>50800</xdr:colOff>
      <xdr:row>96</xdr:row>
      <xdr:rowOff>146838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2739"/>
          <a:ext cx="889000" cy="1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13539</xdr:rowOff>
    </xdr:from>
    <xdr:to>
      <xdr:col>10</xdr:col>
      <xdr:colOff>114300</xdr:colOff>
      <xdr:row>97</xdr:row>
      <xdr:rowOff>128994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2739"/>
          <a:ext cx="889000" cy="2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165849</xdr:rowOff>
    </xdr:from>
    <xdr:to>
      <xdr:col>24</xdr:col>
      <xdr:colOff>114300</xdr:colOff>
      <xdr:row>95</xdr:row>
      <xdr:rowOff>95999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144276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109665</xdr:rowOff>
    </xdr:from>
    <xdr:to>
      <xdr:col>20</xdr:col>
      <xdr:colOff>38100</xdr:colOff>
      <xdr:row>96</xdr:row>
      <xdr:rowOff>39815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30942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9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96038</xdr:rowOff>
    </xdr:from>
    <xdr:to>
      <xdr:col>15</xdr:col>
      <xdr:colOff>101600</xdr:colOff>
      <xdr:row>97</xdr:row>
      <xdr:rowOff>26188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5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17315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134189</xdr:rowOff>
    </xdr:from>
    <xdr:to>
      <xdr:col>10</xdr:col>
      <xdr:colOff>165100</xdr:colOff>
      <xdr:row>96</xdr:row>
      <xdr:rowOff>64339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55466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1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78194</xdr:rowOff>
    </xdr:from>
    <xdr:to>
      <xdr:col>6</xdr:col>
      <xdr:colOff>38100</xdr:colOff>
      <xdr:row>98</xdr:row>
      <xdr:rowOff>8344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170921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54443</xdr:rowOff>
    </xdr:from>
    <xdr:to>
      <xdr:col>55</xdr:col>
      <xdr:colOff>0</xdr:colOff>
      <xdr:row>39</xdr:row>
      <xdr:rowOff>99608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40993"/>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54443</xdr:rowOff>
    </xdr:from>
    <xdr:to>
      <xdr:col>50</xdr:col>
      <xdr:colOff>114300</xdr:colOff>
      <xdr:row>39</xdr:row>
      <xdr:rowOff>112202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40993"/>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112202</xdr:rowOff>
    </xdr:from>
    <xdr:to>
      <xdr:col>45</xdr:col>
      <xdr:colOff>177800</xdr:colOff>
      <xdr:row>39</xdr:row>
      <xdr:rowOff>142171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98752"/>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22613</xdr:rowOff>
    </xdr:from>
    <xdr:to>
      <xdr:col>41</xdr:col>
      <xdr:colOff>50800</xdr:colOff>
      <xdr:row>39</xdr:row>
      <xdr:rowOff>142171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80463"/>
          <a:ext cx="889000" cy="11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48808</xdr:rowOff>
    </xdr:from>
    <xdr:to>
      <xdr:col>55</xdr:col>
      <xdr:colOff>50800</xdr:colOff>
      <xdr:row>39</xdr:row>
      <xdr:rowOff>150408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7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135185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3643</xdr:rowOff>
    </xdr:from>
    <xdr:to>
      <xdr:col>50</xdr:col>
      <xdr:colOff>165100</xdr:colOff>
      <xdr:row>39</xdr:row>
      <xdr:rowOff>105243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96370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8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61402</xdr:rowOff>
    </xdr:from>
    <xdr:to>
      <xdr:col>46</xdr:col>
      <xdr:colOff>38100</xdr:colOff>
      <xdr:row>39</xdr:row>
      <xdr:rowOff>163002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154129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91371</xdr:rowOff>
    </xdr:from>
    <xdr:to>
      <xdr:col>41</xdr:col>
      <xdr:colOff>101600</xdr:colOff>
      <xdr:row>40</xdr:row>
      <xdr:rowOff>21521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12648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7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143263</xdr:rowOff>
    </xdr:from>
    <xdr:to>
      <xdr:col>36</xdr:col>
      <xdr:colOff>165100</xdr:colOff>
      <xdr:row>33</xdr:row>
      <xdr:rowOff>73413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64540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2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62711</xdr:rowOff>
    </xdr:from>
    <xdr:to>
      <xdr:col>55</xdr:col>
      <xdr:colOff>0</xdr:colOff>
      <xdr:row>57</xdr:row>
      <xdr:rowOff>1348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663911"/>
          <a:ext cx="838200" cy="1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1168</xdr:rowOff>
    </xdr:from>
    <xdr:to>
      <xdr:col>50</xdr:col>
      <xdr:colOff>114300</xdr:colOff>
      <xdr:row>57</xdr:row>
      <xdr:rowOff>1348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430918"/>
          <a:ext cx="889000" cy="34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124596</xdr:rowOff>
    </xdr:from>
    <xdr:to>
      <xdr:col>45</xdr:col>
      <xdr:colOff>177800</xdr:colOff>
      <xdr:row>55</xdr:row>
      <xdr:rowOff>1168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211446"/>
          <a:ext cx="889000" cy="21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124596</xdr:rowOff>
    </xdr:from>
    <xdr:to>
      <xdr:col>41</xdr:col>
      <xdr:colOff>50800</xdr:colOff>
      <xdr:row>54</xdr:row>
      <xdr:rowOff>154739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211446"/>
          <a:ext cx="889000" cy="2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11911</xdr:rowOff>
    </xdr:from>
    <xdr:to>
      <xdr:col>55</xdr:col>
      <xdr:colOff>50800</xdr:colOff>
      <xdr:row>56</xdr:row>
      <xdr:rowOff>113511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161788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5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121998</xdr:rowOff>
    </xdr:from>
    <xdr:to>
      <xdr:col>50</xdr:col>
      <xdr:colOff>165100</xdr:colOff>
      <xdr:row>57</xdr:row>
      <xdr:rowOff>52148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43275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121818</xdr:rowOff>
    </xdr:from>
    <xdr:to>
      <xdr:col>46</xdr:col>
      <xdr:colOff>38100</xdr:colOff>
      <xdr:row>55</xdr:row>
      <xdr:rowOff>51968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68495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73796</xdr:rowOff>
    </xdr:from>
    <xdr:to>
      <xdr:col>41</xdr:col>
      <xdr:colOff>101600</xdr:colOff>
      <xdr:row>54</xdr:row>
      <xdr:rowOff>3946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1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20473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89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103939</xdr:rowOff>
    </xdr:from>
    <xdr:to>
      <xdr:col>36</xdr:col>
      <xdr:colOff>165100</xdr:colOff>
      <xdr:row>55</xdr:row>
      <xdr:rowOff>34089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3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50616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1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65931</xdr:rowOff>
    </xdr:from>
    <xdr:to>
      <xdr:col>55</xdr:col>
      <xdr:colOff>0</xdr:colOff>
      <xdr:row>77</xdr:row>
      <xdr:rowOff>150971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924681"/>
          <a:ext cx="838200" cy="4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65931</xdr:rowOff>
    </xdr:from>
    <xdr:to>
      <xdr:col>50</xdr:col>
      <xdr:colOff>114300</xdr:colOff>
      <xdr:row>78</xdr:row>
      <xdr:rowOff>63142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24681"/>
          <a:ext cx="889000" cy="5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80446</xdr:rowOff>
    </xdr:from>
    <xdr:to>
      <xdr:col>45</xdr:col>
      <xdr:colOff>177800</xdr:colOff>
      <xdr:row>78</xdr:row>
      <xdr:rowOff>63142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282096"/>
          <a:ext cx="889000" cy="1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80446</xdr:rowOff>
    </xdr:from>
    <xdr:to>
      <xdr:col>41</xdr:col>
      <xdr:colOff>50800</xdr:colOff>
      <xdr:row>77</xdr:row>
      <xdr:rowOff>167932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282096"/>
          <a:ext cx="889000" cy="8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100171</xdr:rowOff>
    </xdr:from>
    <xdr:to>
      <xdr:col>55</xdr:col>
      <xdr:colOff>50800</xdr:colOff>
      <xdr:row>78</xdr:row>
      <xdr:rowOff>30321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78598</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15131</xdr:rowOff>
    </xdr:from>
    <xdr:to>
      <xdr:col>50</xdr:col>
      <xdr:colOff>165100</xdr:colOff>
      <xdr:row>75</xdr:row>
      <xdr:rowOff>116731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8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133258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12342</xdr:rowOff>
    </xdr:from>
    <xdr:to>
      <xdr:col>46</xdr:col>
      <xdr:colOff>38100</xdr:colOff>
      <xdr:row>78</xdr:row>
      <xdr:rowOff>113942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105069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29646</xdr:rowOff>
    </xdr:from>
    <xdr:to>
      <xdr:col>41</xdr:col>
      <xdr:colOff>101600</xdr:colOff>
      <xdr:row>77</xdr:row>
      <xdr:rowOff>131246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3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122373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32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117132</xdr:rowOff>
    </xdr:from>
    <xdr:to>
      <xdr:col>36</xdr:col>
      <xdr:colOff>165100</xdr:colOff>
      <xdr:row>78</xdr:row>
      <xdr:rowOff>47282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38409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103809</xdr:rowOff>
    </xdr:from>
    <xdr:to>
      <xdr:col>55</xdr:col>
      <xdr:colOff>0</xdr:colOff>
      <xdr:row>97</xdr:row>
      <xdr:rowOff>170952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391559"/>
          <a:ext cx="838200" cy="4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53975</xdr:rowOff>
    </xdr:from>
    <xdr:to>
      <xdr:col>50</xdr:col>
      <xdr:colOff>114300</xdr:colOff>
      <xdr:row>97</xdr:row>
      <xdr:rowOff>170952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341725"/>
          <a:ext cx="889000" cy="4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118587</xdr:rowOff>
    </xdr:from>
    <xdr:to>
      <xdr:col>45</xdr:col>
      <xdr:colOff>177800</xdr:colOff>
      <xdr:row>95</xdr:row>
      <xdr:rowOff>53975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063437"/>
          <a:ext cx="889000" cy="27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118587</xdr:rowOff>
    </xdr:from>
    <xdr:to>
      <xdr:col>41</xdr:col>
      <xdr:colOff>50800</xdr:colOff>
      <xdr:row>95</xdr:row>
      <xdr:rowOff>115991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063437"/>
          <a:ext cx="889000" cy="3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53009</xdr:rowOff>
    </xdr:from>
    <xdr:to>
      <xdr:col>55</xdr:col>
      <xdr:colOff>50800</xdr:colOff>
      <xdr:row>95</xdr:row>
      <xdr:rowOff>154609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75886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120152</xdr:rowOff>
    </xdr:from>
    <xdr:to>
      <xdr:col>50</xdr:col>
      <xdr:colOff>165100</xdr:colOff>
      <xdr:row>98</xdr:row>
      <xdr:rowOff>50302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41429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3175</xdr:rowOff>
    </xdr:from>
    <xdr:to>
      <xdr:col>46</xdr:col>
      <xdr:colOff>38100</xdr:colOff>
      <xdr:row>95</xdr:row>
      <xdr:rowOff>104775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121302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67787</xdr:rowOff>
    </xdr:from>
    <xdr:to>
      <xdr:col>41</xdr:col>
      <xdr:colOff>101600</xdr:colOff>
      <xdr:row>93</xdr:row>
      <xdr:rowOff>169387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0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14464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7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65191</xdr:rowOff>
    </xdr:from>
    <xdr:to>
      <xdr:col>36</xdr:col>
      <xdr:colOff>165100</xdr:colOff>
      <xdr:row>95</xdr:row>
      <xdr:rowOff>166791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3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11868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41905</xdr:rowOff>
    </xdr:from>
    <xdr:to>
      <xdr:col>85</xdr:col>
      <xdr:colOff>127000</xdr:colOff>
      <xdr:row>38</xdr:row>
      <xdr:rowOff>73589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57005"/>
          <a:ext cx="8382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35961</xdr:rowOff>
    </xdr:from>
    <xdr:to>
      <xdr:col>81</xdr:col>
      <xdr:colOff>50800</xdr:colOff>
      <xdr:row>38</xdr:row>
      <xdr:rowOff>73589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51061"/>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29560</xdr:rowOff>
    </xdr:from>
    <xdr:to>
      <xdr:col>76</xdr:col>
      <xdr:colOff>114300</xdr:colOff>
      <xdr:row>38</xdr:row>
      <xdr:rowOff>35961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4466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96586</xdr:rowOff>
    </xdr:from>
    <xdr:to>
      <xdr:col>71</xdr:col>
      <xdr:colOff>177800</xdr:colOff>
      <xdr:row>38</xdr:row>
      <xdr:rowOff>29560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268786"/>
          <a:ext cx="8890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156207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9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162555</xdr:rowOff>
    </xdr:from>
    <xdr:to>
      <xdr:col>85</xdr:col>
      <xdr:colOff>177800</xdr:colOff>
      <xdr:row>38</xdr:row>
      <xdr:rowOff>92705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121932</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29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22789</xdr:rowOff>
    </xdr:from>
    <xdr:to>
      <xdr:col>81</xdr:col>
      <xdr:colOff>101600</xdr:colOff>
      <xdr:row>38</xdr:row>
      <xdr:rowOff>124389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115516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156611</xdr:rowOff>
    </xdr:from>
    <xdr:to>
      <xdr:col>76</xdr:col>
      <xdr:colOff>165100</xdr:colOff>
      <xdr:row>38</xdr:row>
      <xdr:rowOff>86761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77888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59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150211</xdr:rowOff>
    </xdr:from>
    <xdr:to>
      <xdr:col>72</xdr:col>
      <xdr:colOff>38100</xdr:colOff>
      <xdr:row>38</xdr:row>
      <xdr:rowOff>80361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96888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26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45786</xdr:rowOff>
    </xdr:from>
    <xdr:to>
      <xdr:col>67</xdr:col>
      <xdr:colOff>101600</xdr:colOff>
      <xdr:row>36</xdr:row>
      <xdr:rowOff>147386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2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163913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59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17839</xdr:rowOff>
    </xdr:from>
    <xdr:to>
      <xdr:col>85</xdr:col>
      <xdr:colOff>127000</xdr:colOff>
      <xdr:row>77</xdr:row>
      <xdr:rowOff>51901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19489"/>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51901</xdr:rowOff>
    </xdr:from>
    <xdr:to>
      <xdr:col>81</xdr:col>
      <xdr:colOff>50800</xdr:colOff>
      <xdr:row>77</xdr:row>
      <xdr:rowOff>95205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53551"/>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95205</xdr:rowOff>
    </xdr:from>
    <xdr:to>
      <xdr:col>76</xdr:col>
      <xdr:colOff>114300</xdr:colOff>
      <xdr:row>77</xdr:row>
      <xdr:rowOff>119763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9685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119241</xdr:rowOff>
    </xdr:from>
    <xdr:to>
      <xdr:col>71</xdr:col>
      <xdr:colOff>177800</xdr:colOff>
      <xdr:row>77</xdr:row>
      <xdr:rowOff>119763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320891"/>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138489</xdr:rowOff>
    </xdr:from>
    <xdr:to>
      <xdr:col>85</xdr:col>
      <xdr:colOff>177800</xdr:colOff>
      <xdr:row>77</xdr:row>
      <xdr:rowOff>68639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116916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4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1101</xdr:rowOff>
    </xdr:from>
    <xdr:to>
      <xdr:col>81</xdr:col>
      <xdr:colOff>101600</xdr:colOff>
      <xdr:row>77</xdr:row>
      <xdr:rowOff>102701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93828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44405</xdr:rowOff>
    </xdr:from>
    <xdr:to>
      <xdr:col>76</xdr:col>
      <xdr:colOff>165100</xdr:colOff>
      <xdr:row>77</xdr:row>
      <xdr:rowOff>146005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137132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68963</xdr:rowOff>
    </xdr:from>
    <xdr:to>
      <xdr:col>72</xdr:col>
      <xdr:colOff>38100</xdr:colOff>
      <xdr:row>77</xdr:row>
      <xdr:rowOff>170563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161690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68441</xdr:rowOff>
    </xdr:from>
    <xdr:to>
      <xdr:col>67</xdr:col>
      <xdr:colOff>101600</xdr:colOff>
      <xdr:row>77</xdr:row>
      <xdr:rowOff>170041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161168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24803</xdr:rowOff>
    </xdr:from>
    <xdr:to>
      <xdr:col>85</xdr:col>
      <xdr:colOff>127000</xdr:colOff>
      <xdr:row>98</xdr:row>
      <xdr:rowOff>121349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26903"/>
          <a:ext cx="8382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56986</xdr:rowOff>
    </xdr:from>
    <xdr:to>
      <xdr:col>81</xdr:col>
      <xdr:colOff>50800</xdr:colOff>
      <xdr:row>98</xdr:row>
      <xdr:rowOff>24803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87636"/>
          <a:ext cx="889000" cy="13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56986</xdr:rowOff>
    </xdr:from>
    <xdr:to>
      <xdr:col>76</xdr:col>
      <xdr:colOff>114300</xdr:colOff>
      <xdr:row>97</xdr:row>
      <xdr:rowOff>75501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87636"/>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75501</xdr:rowOff>
    </xdr:from>
    <xdr:to>
      <xdr:col>71</xdr:col>
      <xdr:colOff>177800</xdr:colOff>
      <xdr:row>98</xdr:row>
      <xdr:rowOff>46025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06151"/>
          <a:ext cx="889000" cy="1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70549</xdr:rowOff>
    </xdr:from>
    <xdr:to>
      <xdr:col>85</xdr:col>
      <xdr:colOff>177800</xdr:colOff>
      <xdr:row>99</xdr:row>
      <xdr:rowOff>699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156926</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145453</xdr:rowOff>
    </xdr:from>
    <xdr:to>
      <xdr:col>81</xdr:col>
      <xdr:colOff>101600</xdr:colOff>
      <xdr:row>98</xdr:row>
      <xdr:rowOff>75603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66730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6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6186</xdr:rowOff>
    </xdr:from>
    <xdr:to>
      <xdr:col>76</xdr:col>
      <xdr:colOff>165100</xdr:colOff>
      <xdr:row>97</xdr:row>
      <xdr:rowOff>107786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124313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24701</xdr:rowOff>
    </xdr:from>
    <xdr:to>
      <xdr:col>72</xdr:col>
      <xdr:colOff>38100</xdr:colOff>
      <xdr:row>97</xdr:row>
      <xdr:rowOff>126301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5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117428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166675</xdr:rowOff>
    </xdr:from>
    <xdr:to>
      <xdr:col>67</xdr:col>
      <xdr:colOff>101600</xdr:colOff>
      <xdr:row>98</xdr:row>
      <xdr:rowOff>96825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87952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43962</xdr:rowOff>
    </xdr:from>
    <xdr:to>
      <xdr:col>116</xdr:col>
      <xdr:colOff>63500</xdr:colOff>
      <xdr:row>37</xdr:row>
      <xdr:rowOff>46111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87612"/>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43962</xdr:rowOff>
    </xdr:from>
    <xdr:to>
      <xdr:col>111</xdr:col>
      <xdr:colOff>177800</xdr:colOff>
      <xdr:row>37</xdr:row>
      <xdr:rowOff>48443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387612"/>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142626</xdr:rowOff>
    </xdr:from>
    <xdr:to>
      <xdr:col>107</xdr:col>
      <xdr:colOff>50800</xdr:colOff>
      <xdr:row>37</xdr:row>
      <xdr:rowOff>48443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14826"/>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91785</xdr:rowOff>
    </xdr:from>
    <xdr:to>
      <xdr:col>102</xdr:col>
      <xdr:colOff>114300</xdr:colOff>
      <xdr:row>36</xdr:row>
      <xdr:rowOff>142626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63985"/>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166761</xdr:rowOff>
    </xdr:from>
    <xdr:to>
      <xdr:col>116</xdr:col>
      <xdr:colOff>114300</xdr:colOff>
      <xdr:row>37</xdr:row>
      <xdr:rowOff>96911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18188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164612</xdr:rowOff>
    </xdr:from>
    <xdr:to>
      <xdr:col>112</xdr:col>
      <xdr:colOff>38100</xdr:colOff>
      <xdr:row>37</xdr:row>
      <xdr:rowOff>94762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111289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169093</xdr:rowOff>
    </xdr:from>
    <xdr:to>
      <xdr:col>107</xdr:col>
      <xdr:colOff>101600</xdr:colOff>
      <xdr:row>37</xdr:row>
      <xdr:rowOff>99243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115770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1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91826</xdr:rowOff>
    </xdr:from>
    <xdr:to>
      <xdr:col>102</xdr:col>
      <xdr:colOff>165100</xdr:colOff>
      <xdr:row>37</xdr:row>
      <xdr:rowOff>21976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38503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0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40985</xdr:rowOff>
    </xdr:from>
    <xdr:to>
      <xdr:col>98</xdr:col>
      <xdr:colOff>38100</xdr:colOff>
      <xdr:row>36</xdr:row>
      <xdr:rowOff>142585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159112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98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17170</xdr:rowOff>
    </xdr:from>
    <xdr:to>
      <xdr:col>116</xdr:col>
      <xdr:colOff>63500</xdr:colOff>
      <xdr:row>58</xdr:row>
      <xdr:rowOff>20234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61270"/>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20234</xdr:rowOff>
    </xdr:from>
    <xdr:to>
      <xdr:col>111</xdr:col>
      <xdr:colOff>177800</xdr:colOff>
      <xdr:row>58</xdr:row>
      <xdr:rowOff>21559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6433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21559</xdr:rowOff>
    </xdr:from>
    <xdr:to>
      <xdr:col>107</xdr:col>
      <xdr:colOff>50800</xdr:colOff>
      <xdr:row>58</xdr:row>
      <xdr:rowOff>23023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65659"/>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23023</xdr:rowOff>
    </xdr:from>
    <xdr:to>
      <xdr:col>102</xdr:col>
      <xdr:colOff>114300</xdr:colOff>
      <xdr:row>58</xdr:row>
      <xdr:rowOff>24805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67123"/>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137820</xdr:rowOff>
    </xdr:from>
    <xdr:to>
      <xdr:col>116</xdr:col>
      <xdr:colOff>114300</xdr:colOff>
      <xdr:row>58</xdr:row>
      <xdr:rowOff>67970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55485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140884</xdr:rowOff>
    </xdr:from>
    <xdr:to>
      <xdr:col>112</xdr:col>
      <xdr:colOff>38100</xdr:colOff>
      <xdr:row>58</xdr:row>
      <xdr:rowOff>71034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62161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0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142209</xdr:rowOff>
    </xdr:from>
    <xdr:to>
      <xdr:col>107</xdr:col>
      <xdr:colOff>101600</xdr:colOff>
      <xdr:row>58</xdr:row>
      <xdr:rowOff>72359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63486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0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143673</xdr:rowOff>
    </xdr:from>
    <xdr:to>
      <xdr:col>102</xdr:col>
      <xdr:colOff>165100</xdr:colOff>
      <xdr:row>58</xdr:row>
      <xdr:rowOff>73823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64950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0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145455</xdr:rowOff>
    </xdr:from>
    <xdr:to>
      <xdr:col>98</xdr:col>
      <xdr:colOff>38100</xdr:colOff>
      <xdr:row>58</xdr:row>
      <xdr:rowOff>75605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66732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1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63531</xdr:rowOff>
    </xdr:from>
    <xdr:to>
      <xdr:col>116</xdr:col>
      <xdr:colOff>63500</xdr:colOff>
      <xdr:row>76</xdr:row>
      <xdr:rowOff>87717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93731"/>
          <a:ext cx="8382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63531</xdr:rowOff>
    </xdr:from>
    <xdr:to>
      <xdr:col>111</xdr:col>
      <xdr:colOff>177800</xdr:colOff>
      <xdr:row>76</xdr:row>
      <xdr:rowOff>97592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93731"/>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97592</xdr:rowOff>
    </xdr:from>
    <xdr:to>
      <xdr:col>107</xdr:col>
      <xdr:colOff>50800</xdr:colOff>
      <xdr:row>76</xdr:row>
      <xdr:rowOff>118463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27792"/>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118463</xdr:rowOff>
    </xdr:from>
    <xdr:to>
      <xdr:col>102</xdr:col>
      <xdr:colOff>114300</xdr:colOff>
      <xdr:row>76</xdr:row>
      <xdr:rowOff>141117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48663"/>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36917</xdr:rowOff>
    </xdr:from>
    <xdr:to>
      <xdr:col>116</xdr:col>
      <xdr:colOff>114300</xdr:colOff>
      <xdr:row>76</xdr:row>
      <xdr:rowOff>138517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15344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12731</xdr:rowOff>
    </xdr:from>
    <xdr:to>
      <xdr:col>112</xdr:col>
      <xdr:colOff>38100</xdr:colOff>
      <xdr:row>76</xdr:row>
      <xdr:rowOff>114331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46792</xdr:rowOff>
    </xdr:from>
    <xdr:to>
      <xdr:col>107</xdr:col>
      <xdr:colOff>101600</xdr:colOff>
      <xdr:row>76</xdr:row>
      <xdr:rowOff>148392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164919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67663</xdr:rowOff>
    </xdr:from>
    <xdr:to>
      <xdr:col>102</xdr:col>
      <xdr:colOff>165100</xdr:colOff>
      <xdr:row>76</xdr:row>
      <xdr:rowOff>169263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160390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90317</xdr:rowOff>
    </xdr:from>
    <xdr:to>
      <xdr:col>98</xdr:col>
      <xdr:colOff>38100</xdr:colOff>
      <xdr:row>77</xdr:row>
      <xdr:rowOff>20467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36994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8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491,295</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32,235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構成項目の中で類似団体を上回っているものは、多い順に人件費（住民一人当たり</a:t>
          </a:r>
          <a:r>
            <a:rPr kumimoji="1" lang="en-US" altLang="ja-JP" sz="1300">
              <a:latin typeface="ＭＳ Ｐゴシック" panose="020B0600070205080204" pitchFamily="50" charset="-128"/>
              <a:ea typeface="ＭＳ Ｐゴシック" panose="020B0600070205080204" pitchFamily="50" charset="-128"/>
            </a:rPr>
            <a:t>104,255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3,044</a:t>
          </a:r>
          <a:r>
            <a:rPr kumimoji="1" lang="ja-JP" altLang="en-US" sz="1300">
              <a:latin typeface="ＭＳ Ｐゴシック" panose="020B0600070205080204" pitchFamily="50" charset="-128"/>
              <a:ea typeface="ＭＳ Ｐゴシック" panose="020B0600070205080204" pitchFamily="50" charset="-128"/>
            </a:rPr>
            <a:t>円））、物件費（同</a:t>
          </a:r>
          <a:r>
            <a:rPr kumimoji="1" lang="en-US" altLang="ja-JP" sz="1300">
              <a:latin typeface="ＭＳ Ｐゴシック" panose="020B0600070205080204" pitchFamily="50" charset="-128"/>
              <a:ea typeface="ＭＳ Ｐゴシック" panose="020B0600070205080204" pitchFamily="50" charset="-128"/>
            </a:rPr>
            <a:t>85,321</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4,224</a:t>
          </a:r>
          <a:r>
            <a:rPr kumimoji="1" lang="ja-JP" altLang="en-US" sz="1300">
              <a:latin typeface="ＭＳ Ｐゴシック" panose="020B0600070205080204" pitchFamily="50" charset="-128"/>
              <a:ea typeface="ＭＳ Ｐゴシック" panose="020B0600070205080204" pitchFamily="50" charset="-128"/>
            </a:rPr>
            <a:t>円）、普通建設事業費（うち更新整備）（同</a:t>
          </a:r>
          <a:r>
            <a:rPr kumimoji="1" lang="en-US" altLang="ja-JP" sz="1300">
              <a:latin typeface="ＭＳ Ｐゴシック" panose="020B0600070205080204" pitchFamily="50" charset="-128"/>
              <a:ea typeface="ＭＳ Ｐゴシック" panose="020B0600070205080204" pitchFamily="50" charset="-128"/>
            </a:rPr>
            <a:t>41,698</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25,112</a:t>
          </a:r>
          <a:r>
            <a:rPr kumimoji="1" lang="ja-JP" altLang="en-US" sz="1300">
              <a:latin typeface="ＭＳ Ｐゴシック" panose="020B0600070205080204" pitchFamily="50" charset="-128"/>
              <a:ea typeface="ＭＳ Ｐゴシック" panose="020B0600070205080204" pitchFamily="50" charset="-128"/>
            </a:rPr>
            <a:t>円）、投資及び出資金（同</a:t>
          </a:r>
          <a:r>
            <a:rPr kumimoji="1" lang="en-US" altLang="ja-JP" sz="1300">
              <a:latin typeface="ＭＳ Ｐゴシック" panose="020B0600070205080204" pitchFamily="50" charset="-128"/>
              <a:ea typeface="ＭＳ Ｐゴシック" panose="020B0600070205080204" pitchFamily="50" charset="-128"/>
            </a:rPr>
            <a:t>5,797</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円）及び災害復旧費（同</a:t>
          </a:r>
          <a:r>
            <a:rPr kumimoji="1" lang="en-US" altLang="ja-JP" sz="1300">
              <a:latin typeface="ＭＳ Ｐゴシック" panose="020B0600070205080204" pitchFamily="50" charset="-128"/>
              <a:ea typeface="ＭＳ Ｐゴシック" panose="020B0600070205080204" pitchFamily="50" charset="-128"/>
            </a:rPr>
            <a:t>2,139</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　人件費と物件費については、広大な市域に点在する保育園、公民館、消防署分署などの施設配置に伴い人件費や物件費を多く必要とする構造があるため、依然として類似団体の平均を上回っている。引き続き、職員の適正配置を進めていくために、事務事業の削減を図るとともに、公共施設数及び施設の開館時間の適正化により、人件費と物件費の縮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79,520
78,078
318.78
39,067,740
37,514,672
1,272,575
20,526,905
19,529,780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96723</xdr:rowOff>
    </xdr:from>
    <xdr:to>
      <xdr:col>24</xdr:col>
      <xdr:colOff>63500</xdr:colOff>
      <xdr:row>35</xdr:row>
      <xdr:rowOff>45517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6023"/>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45517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843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11227</xdr:rowOff>
    </xdr:from>
    <xdr:to>
      <xdr:col>15</xdr:col>
      <xdr:colOff>50800</xdr:colOff>
      <xdr:row>35</xdr:row>
      <xdr:rowOff>27686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197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11227</xdr:rowOff>
    </xdr:from>
    <xdr:to>
      <xdr:col>10</xdr:col>
      <xdr:colOff>114300</xdr:colOff>
      <xdr:row>35</xdr:row>
      <xdr:rowOff>55118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1977"/>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45923</xdr:rowOff>
    </xdr:from>
    <xdr:to>
      <xdr:col>24</xdr:col>
      <xdr:colOff>114300</xdr:colOff>
      <xdr:row>34</xdr:row>
      <xdr:rowOff>147523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68800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166167</xdr:rowOff>
    </xdr:from>
    <xdr:to>
      <xdr:col>20</xdr:col>
      <xdr:colOff>38100</xdr:colOff>
      <xdr:row>35</xdr:row>
      <xdr:rowOff>96317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131877</xdr:rowOff>
    </xdr:from>
    <xdr:to>
      <xdr:col>10</xdr:col>
      <xdr:colOff>165100</xdr:colOff>
      <xdr:row>35</xdr:row>
      <xdr:rowOff>62027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78554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122445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116086</xdr:rowOff>
    </xdr:from>
    <xdr:to>
      <xdr:col>24</xdr:col>
      <xdr:colOff>63500</xdr:colOff>
      <xdr:row>56</xdr:row>
      <xdr:rowOff>81521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45836"/>
          <a:ext cx="838200" cy="13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116086</xdr:rowOff>
    </xdr:from>
    <xdr:to>
      <xdr:col>19</xdr:col>
      <xdr:colOff>177800</xdr:colOff>
      <xdr:row>55</xdr:row>
      <xdr:rowOff>124871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45836"/>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124871</xdr:rowOff>
    </xdr:from>
    <xdr:to>
      <xdr:col>15</xdr:col>
      <xdr:colOff>50800</xdr:colOff>
      <xdr:row>55</xdr:row>
      <xdr:rowOff>168618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54621"/>
          <a:ext cx="889000" cy="4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11143</xdr:rowOff>
    </xdr:from>
    <xdr:to>
      <xdr:col>10</xdr:col>
      <xdr:colOff>114300</xdr:colOff>
      <xdr:row>55</xdr:row>
      <xdr:rowOff>168618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26543"/>
          <a:ext cx="889000" cy="67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30721</xdr:rowOff>
    </xdr:from>
    <xdr:to>
      <xdr:col>24</xdr:col>
      <xdr:colOff>114300</xdr:colOff>
      <xdr:row>56</xdr:row>
      <xdr:rowOff>132321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65286</xdr:rowOff>
    </xdr:from>
    <xdr:to>
      <xdr:col>20</xdr:col>
      <xdr:colOff>38100</xdr:colOff>
      <xdr:row>55</xdr:row>
      <xdr:rowOff>166886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11963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74071</xdr:rowOff>
    </xdr:from>
    <xdr:to>
      <xdr:col>15</xdr:col>
      <xdr:colOff>101600</xdr:colOff>
      <xdr:row>56</xdr:row>
      <xdr:rowOff>4221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20748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117818</xdr:rowOff>
    </xdr:from>
    <xdr:to>
      <xdr:col>10</xdr:col>
      <xdr:colOff>165100</xdr:colOff>
      <xdr:row>56</xdr:row>
      <xdr:rowOff>47968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64495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131793</xdr:rowOff>
    </xdr:from>
    <xdr:to>
      <xdr:col>6</xdr:col>
      <xdr:colOff>38100</xdr:colOff>
      <xdr:row>52</xdr:row>
      <xdr:rowOff>61943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53070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6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78686</xdr:rowOff>
    </xdr:from>
    <xdr:to>
      <xdr:col>24</xdr:col>
      <xdr:colOff>63500</xdr:colOff>
      <xdr:row>75</xdr:row>
      <xdr:rowOff>118244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7436"/>
          <a:ext cx="838200" cy="3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78686</xdr:rowOff>
    </xdr:from>
    <xdr:to>
      <xdr:col>19</xdr:col>
      <xdr:colOff>177800</xdr:colOff>
      <xdr:row>76</xdr:row>
      <xdr:rowOff>143346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7436"/>
          <a:ext cx="889000" cy="23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143346</xdr:rowOff>
    </xdr:from>
    <xdr:to>
      <xdr:col>15</xdr:col>
      <xdr:colOff>50800</xdr:colOff>
      <xdr:row>76</xdr:row>
      <xdr:rowOff>158021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3546"/>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158021</xdr:rowOff>
    </xdr:from>
    <xdr:to>
      <xdr:col>10</xdr:col>
      <xdr:colOff>114300</xdr:colOff>
      <xdr:row>78</xdr:row>
      <xdr:rowOff>53225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8221"/>
          <a:ext cx="889000" cy="23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67444</xdr:rowOff>
    </xdr:from>
    <xdr:to>
      <xdr:col>24</xdr:col>
      <xdr:colOff>114300</xdr:colOff>
      <xdr:row>75</xdr:row>
      <xdr:rowOff>169044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45871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27886</xdr:rowOff>
    </xdr:from>
    <xdr:to>
      <xdr:col>20</xdr:col>
      <xdr:colOff>38100</xdr:colOff>
      <xdr:row>75</xdr:row>
      <xdr:rowOff>129486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146013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92546</xdr:rowOff>
    </xdr:from>
    <xdr:to>
      <xdr:col>15</xdr:col>
      <xdr:colOff>101600</xdr:colOff>
      <xdr:row>77</xdr:row>
      <xdr:rowOff>22696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107221</xdr:rowOff>
    </xdr:from>
    <xdr:to>
      <xdr:col>10</xdr:col>
      <xdr:colOff>165100</xdr:colOff>
      <xdr:row>77</xdr:row>
      <xdr:rowOff>37371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28498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2425</xdr:rowOff>
    </xdr:from>
    <xdr:to>
      <xdr:col>6</xdr:col>
      <xdr:colOff>38100</xdr:colOff>
      <xdr:row>78</xdr:row>
      <xdr:rowOff>104025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93751</xdr:rowOff>
    </xdr:from>
    <xdr:to>
      <xdr:col>24</xdr:col>
      <xdr:colOff>63500</xdr:colOff>
      <xdr:row>95</xdr:row>
      <xdr:rowOff>126288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81501"/>
          <a:ext cx="8382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23761</xdr:rowOff>
    </xdr:from>
    <xdr:to>
      <xdr:col>19</xdr:col>
      <xdr:colOff>177800</xdr:colOff>
      <xdr:row>95</xdr:row>
      <xdr:rowOff>93751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68611"/>
          <a:ext cx="889000" cy="4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76530</xdr:rowOff>
    </xdr:from>
    <xdr:to>
      <xdr:col>15</xdr:col>
      <xdr:colOff>50800</xdr:colOff>
      <xdr:row>93</xdr:row>
      <xdr:rowOff>23761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849930"/>
          <a:ext cx="8890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76530</xdr:rowOff>
    </xdr:from>
    <xdr:to>
      <xdr:col>10</xdr:col>
      <xdr:colOff>114300</xdr:colOff>
      <xdr:row>95</xdr:row>
      <xdr:rowOff>20123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849930"/>
          <a:ext cx="889000" cy="45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75488</xdr:rowOff>
    </xdr:from>
    <xdr:to>
      <xdr:col>24</xdr:col>
      <xdr:colOff>114300</xdr:colOff>
      <xdr:row>96</xdr:row>
      <xdr:rowOff>5638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98365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42951</xdr:rowOff>
    </xdr:from>
    <xdr:to>
      <xdr:col>20</xdr:col>
      <xdr:colOff>38100</xdr:colOff>
      <xdr:row>95</xdr:row>
      <xdr:rowOff>144551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161078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144411</xdr:rowOff>
    </xdr:from>
    <xdr:to>
      <xdr:col>15</xdr:col>
      <xdr:colOff>101600</xdr:colOff>
      <xdr:row>93</xdr:row>
      <xdr:rowOff>74561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91088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25730</xdr:rowOff>
    </xdr:from>
    <xdr:to>
      <xdr:col>10</xdr:col>
      <xdr:colOff>165100</xdr:colOff>
      <xdr:row>92</xdr:row>
      <xdr:rowOff>127330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7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143857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5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140773</xdr:rowOff>
    </xdr:from>
    <xdr:to>
      <xdr:col>6</xdr:col>
      <xdr:colOff>38100</xdr:colOff>
      <xdr:row>95</xdr:row>
      <xdr:rowOff>70923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87450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31496</xdr:rowOff>
    </xdr:from>
    <xdr:to>
      <xdr:col>55</xdr:col>
      <xdr:colOff>0</xdr:colOff>
      <xdr:row>39</xdr:row>
      <xdr:rowOff>48478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18046"/>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166043</xdr:rowOff>
    </xdr:from>
    <xdr:to>
      <xdr:col>50</xdr:col>
      <xdr:colOff>114300</xdr:colOff>
      <xdr:row>39</xdr:row>
      <xdr:rowOff>48478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81143"/>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166043</xdr:rowOff>
    </xdr:from>
    <xdr:to>
      <xdr:col>45</xdr:col>
      <xdr:colOff>177800</xdr:colOff>
      <xdr:row>39</xdr:row>
      <xdr:rowOff>13208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8114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13208</xdr:rowOff>
    </xdr:from>
    <xdr:to>
      <xdr:col>41</xdr:col>
      <xdr:colOff>50800</xdr:colOff>
      <xdr:row>39</xdr:row>
      <xdr:rowOff>47062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9758"/>
          <a:ext cx="8890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152146</xdr:rowOff>
    </xdr:from>
    <xdr:to>
      <xdr:col>55</xdr:col>
      <xdr:colOff>50800</xdr:colOff>
      <xdr:row>39</xdr:row>
      <xdr:rowOff>82296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169128</xdr:rowOff>
    </xdr:from>
    <xdr:to>
      <xdr:col>50</xdr:col>
      <xdr:colOff>165100</xdr:colOff>
      <xdr:row>39</xdr:row>
      <xdr:rowOff>99278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90405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115243</xdr:rowOff>
    </xdr:from>
    <xdr:to>
      <xdr:col>46</xdr:col>
      <xdr:colOff>38100</xdr:colOff>
      <xdr:row>39</xdr:row>
      <xdr:rowOff>45393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36520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133858</xdr:rowOff>
    </xdr:from>
    <xdr:to>
      <xdr:col>41</xdr:col>
      <xdr:colOff>101600</xdr:colOff>
      <xdr:row>39</xdr:row>
      <xdr:rowOff>64008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55135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167712</xdr:rowOff>
    </xdr:from>
    <xdr:to>
      <xdr:col>36</xdr:col>
      <xdr:colOff>165100</xdr:colOff>
      <xdr:row>39</xdr:row>
      <xdr:rowOff>97862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88989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130850</xdr:rowOff>
    </xdr:from>
    <xdr:to>
      <xdr:col>55</xdr:col>
      <xdr:colOff>0</xdr:colOff>
      <xdr:row>58</xdr:row>
      <xdr:rowOff>139471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4950"/>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139471</xdr:rowOff>
    </xdr:from>
    <xdr:to>
      <xdr:col>50</xdr:col>
      <xdr:colOff>114300</xdr:colOff>
      <xdr:row>58</xdr:row>
      <xdr:rowOff>151609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3571"/>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123763</xdr:rowOff>
    </xdr:from>
    <xdr:to>
      <xdr:col>45</xdr:col>
      <xdr:colOff>177800</xdr:colOff>
      <xdr:row>58</xdr:row>
      <xdr:rowOff>151609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67863"/>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31245</xdr:rowOff>
    </xdr:from>
    <xdr:to>
      <xdr:col>41</xdr:col>
      <xdr:colOff>50800</xdr:colOff>
      <xdr:row>58</xdr:row>
      <xdr:rowOff>123763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75345"/>
          <a:ext cx="88900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80050</xdr:rowOff>
    </xdr:from>
    <xdr:to>
      <xdr:col>55</xdr:col>
      <xdr:colOff>50800</xdr:colOff>
      <xdr:row>59</xdr:row>
      <xdr:rowOff>10200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88671</xdr:rowOff>
    </xdr:from>
    <xdr:to>
      <xdr:col>50</xdr:col>
      <xdr:colOff>165100</xdr:colOff>
      <xdr:row>59</xdr:row>
      <xdr:rowOff>18821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9948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100809</xdr:rowOff>
    </xdr:from>
    <xdr:to>
      <xdr:col>46</xdr:col>
      <xdr:colOff>38100</xdr:colOff>
      <xdr:row>59</xdr:row>
      <xdr:rowOff>30959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22086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72963</xdr:rowOff>
    </xdr:from>
    <xdr:to>
      <xdr:col>41</xdr:col>
      <xdr:colOff>101600</xdr:colOff>
      <xdr:row>59</xdr:row>
      <xdr:rowOff>3113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165690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151895</xdr:rowOff>
    </xdr:from>
    <xdr:to>
      <xdr:col>36</xdr:col>
      <xdr:colOff>165100</xdr:colOff>
      <xdr:row>58</xdr:row>
      <xdr:rowOff>82045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2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98572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9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100564</xdr:rowOff>
    </xdr:from>
    <xdr:to>
      <xdr:col>55</xdr:col>
      <xdr:colOff>0</xdr:colOff>
      <xdr:row>77</xdr:row>
      <xdr:rowOff>104953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02214"/>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95031</xdr:rowOff>
    </xdr:from>
    <xdr:to>
      <xdr:col>50</xdr:col>
      <xdr:colOff>114300</xdr:colOff>
      <xdr:row>77</xdr:row>
      <xdr:rowOff>104953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96681"/>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79053</xdr:rowOff>
    </xdr:from>
    <xdr:to>
      <xdr:col>45</xdr:col>
      <xdr:colOff>177800</xdr:colOff>
      <xdr:row>77</xdr:row>
      <xdr:rowOff>95031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80703"/>
          <a:ext cx="889000" cy="1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57221</xdr:rowOff>
    </xdr:from>
    <xdr:to>
      <xdr:col>41</xdr:col>
      <xdr:colOff>50800</xdr:colOff>
      <xdr:row>77</xdr:row>
      <xdr:rowOff>79053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5887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49764</xdr:rowOff>
    </xdr:from>
    <xdr:to>
      <xdr:col>55</xdr:col>
      <xdr:colOff>50800</xdr:colOff>
      <xdr:row>77</xdr:row>
      <xdr:rowOff>151364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28191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54153</xdr:rowOff>
    </xdr:from>
    <xdr:to>
      <xdr:col>50</xdr:col>
      <xdr:colOff>165100</xdr:colOff>
      <xdr:row>77</xdr:row>
      <xdr:rowOff>155753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146880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4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44231</xdr:rowOff>
    </xdr:from>
    <xdr:to>
      <xdr:col>46</xdr:col>
      <xdr:colOff>38100</xdr:colOff>
      <xdr:row>77</xdr:row>
      <xdr:rowOff>145831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136958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3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28253</xdr:rowOff>
    </xdr:from>
    <xdr:to>
      <xdr:col>41</xdr:col>
      <xdr:colOff>101600</xdr:colOff>
      <xdr:row>77</xdr:row>
      <xdr:rowOff>129853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120980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6421</xdr:rowOff>
    </xdr:from>
    <xdr:to>
      <xdr:col>36</xdr:col>
      <xdr:colOff>165100</xdr:colOff>
      <xdr:row>77</xdr:row>
      <xdr:rowOff>108021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99148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162319</xdr:rowOff>
    </xdr:from>
    <xdr:to>
      <xdr:col>55</xdr:col>
      <xdr:colOff>0</xdr:colOff>
      <xdr:row>97</xdr:row>
      <xdr:rowOff>45314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21519"/>
          <a:ext cx="8382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12331</xdr:rowOff>
    </xdr:from>
    <xdr:to>
      <xdr:col>50</xdr:col>
      <xdr:colOff>114300</xdr:colOff>
      <xdr:row>97</xdr:row>
      <xdr:rowOff>45314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42981"/>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30823</xdr:rowOff>
    </xdr:from>
    <xdr:to>
      <xdr:col>45</xdr:col>
      <xdr:colOff>177800</xdr:colOff>
      <xdr:row>97</xdr:row>
      <xdr:rowOff>12331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90023"/>
          <a:ext cx="889000" cy="1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30823</xdr:rowOff>
    </xdr:from>
    <xdr:to>
      <xdr:col>41</xdr:col>
      <xdr:colOff>50800</xdr:colOff>
      <xdr:row>96</xdr:row>
      <xdr:rowOff>85255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90023"/>
          <a:ext cx="889000" cy="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111519</xdr:rowOff>
    </xdr:from>
    <xdr:to>
      <xdr:col>55</xdr:col>
      <xdr:colOff>50800</xdr:colOff>
      <xdr:row>97</xdr:row>
      <xdr:rowOff>41669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89946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165964</xdr:rowOff>
    </xdr:from>
    <xdr:to>
      <xdr:col>50</xdr:col>
      <xdr:colOff>165100</xdr:colOff>
      <xdr:row>97</xdr:row>
      <xdr:rowOff>96114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87241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132981</xdr:rowOff>
    </xdr:from>
    <xdr:to>
      <xdr:col>46</xdr:col>
      <xdr:colOff>38100</xdr:colOff>
      <xdr:row>97</xdr:row>
      <xdr:rowOff>63131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54258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151473</xdr:rowOff>
    </xdr:from>
    <xdr:to>
      <xdr:col>41</xdr:col>
      <xdr:colOff>101600</xdr:colOff>
      <xdr:row>96</xdr:row>
      <xdr:rowOff>81623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72750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34455</xdr:rowOff>
    </xdr:from>
    <xdr:to>
      <xdr:col>36</xdr:col>
      <xdr:colOff>165100</xdr:colOff>
      <xdr:row>96</xdr:row>
      <xdr:rowOff>136055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127182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28296</xdr:rowOff>
    </xdr:from>
    <xdr:to>
      <xdr:col>85</xdr:col>
      <xdr:colOff>127000</xdr:colOff>
      <xdr:row>36</xdr:row>
      <xdr:rowOff>156997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0496"/>
          <a:ext cx="8382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156997</xdr:rowOff>
    </xdr:from>
    <xdr:to>
      <xdr:col>81</xdr:col>
      <xdr:colOff>50800</xdr:colOff>
      <xdr:row>37</xdr:row>
      <xdr:rowOff>2045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29197"/>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131470</xdr:rowOff>
    </xdr:from>
    <xdr:to>
      <xdr:col>76</xdr:col>
      <xdr:colOff>114300</xdr:colOff>
      <xdr:row>37</xdr:row>
      <xdr:rowOff>2045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03670"/>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143129</xdr:rowOff>
    </xdr:from>
    <xdr:to>
      <xdr:col>71</xdr:col>
      <xdr:colOff>177800</xdr:colOff>
      <xdr:row>36</xdr:row>
      <xdr:rowOff>131470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43879"/>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106197</xdr:rowOff>
    </xdr:from>
    <xdr:to>
      <xdr:col>81</xdr:col>
      <xdr:colOff>101600</xdr:colOff>
      <xdr:row>37</xdr:row>
      <xdr:rowOff>36347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52874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122695</xdr:rowOff>
    </xdr:from>
    <xdr:to>
      <xdr:col>76</xdr:col>
      <xdr:colOff>165100</xdr:colOff>
      <xdr:row>37</xdr:row>
      <xdr:rowOff>52845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69372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80670</xdr:rowOff>
    </xdr:from>
    <xdr:to>
      <xdr:col>72</xdr:col>
      <xdr:colOff>38100</xdr:colOff>
      <xdr:row>37</xdr:row>
      <xdr:rowOff>10820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27347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92329</xdr:rowOff>
    </xdr:from>
    <xdr:to>
      <xdr:col>67</xdr:col>
      <xdr:colOff>101600</xdr:colOff>
      <xdr:row>36</xdr:row>
      <xdr:rowOff>22479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39006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11646</xdr:rowOff>
    </xdr:from>
    <xdr:to>
      <xdr:col>85</xdr:col>
      <xdr:colOff>127000</xdr:colOff>
      <xdr:row>56</xdr:row>
      <xdr:rowOff>129070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69946"/>
          <a:ext cx="838200" cy="4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30276</xdr:rowOff>
    </xdr:from>
    <xdr:to>
      <xdr:col>81</xdr:col>
      <xdr:colOff>50800</xdr:colOff>
      <xdr:row>56</xdr:row>
      <xdr:rowOff>129070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60026"/>
          <a:ext cx="889000" cy="2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30276</xdr:rowOff>
    </xdr:from>
    <xdr:to>
      <xdr:col>76</xdr:col>
      <xdr:colOff>114300</xdr:colOff>
      <xdr:row>55</xdr:row>
      <xdr:rowOff>123184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60026"/>
          <a:ext cx="889000" cy="9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123184</xdr:rowOff>
    </xdr:from>
    <xdr:to>
      <xdr:col>71</xdr:col>
      <xdr:colOff>177800</xdr:colOff>
      <xdr:row>56</xdr:row>
      <xdr:rowOff>15589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52934"/>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132296</xdr:rowOff>
    </xdr:from>
    <xdr:to>
      <xdr:col>85</xdr:col>
      <xdr:colOff>177800</xdr:colOff>
      <xdr:row>54</xdr:row>
      <xdr:rowOff>62446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1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155173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78270</xdr:rowOff>
    </xdr:from>
    <xdr:to>
      <xdr:col>81</xdr:col>
      <xdr:colOff>101600</xdr:colOff>
      <xdr:row>57</xdr:row>
      <xdr:rowOff>8420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170997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150926</xdr:rowOff>
    </xdr:from>
    <xdr:to>
      <xdr:col>76</xdr:col>
      <xdr:colOff>165100</xdr:colOff>
      <xdr:row>55</xdr:row>
      <xdr:rowOff>81076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97603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72384</xdr:rowOff>
    </xdr:from>
    <xdr:to>
      <xdr:col>72</xdr:col>
      <xdr:colOff>38100</xdr:colOff>
      <xdr:row>56</xdr:row>
      <xdr:rowOff>2534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19061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136239</xdr:rowOff>
    </xdr:from>
    <xdr:to>
      <xdr:col>67</xdr:col>
      <xdr:colOff>101600</xdr:colOff>
      <xdr:row>56</xdr:row>
      <xdr:rowOff>66389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57516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41904</xdr:rowOff>
    </xdr:from>
    <xdr:to>
      <xdr:col>85</xdr:col>
      <xdr:colOff>127000</xdr:colOff>
      <xdr:row>78</xdr:row>
      <xdr:rowOff>73589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15004"/>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35961</xdr:rowOff>
    </xdr:from>
    <xdr:to>
      <xdr:col>81</xdr:col>
      <xdr:colOff>50800</xdr:colOff>
      <xdr:row>78</xdr:row>
      <xdr:rowOff>73589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09061"/>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29561</xdr:rowOff>
    </xdr:from>
    <xdr:to>
      <xdr:col>76</xdr:col>
      <xdr:colOff>114300</xdr:colOff>
      <xdr:row>78</xdr:row>
      <xdr:rowOff>35961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0266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96586</xdr:rowOff>
    </xdr:from>
    <xdr:to>
      <xdr:col>71</xdr:col>
      <xdr:colOff>177800</xdr:colOff>
      <xdr:row>78</xdr:row>
      <xdr:rowOff>29561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126786"/>
          <a:ext cx="889000" cy="27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155794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162554</xdr:rowOff>
    </xdr:from>
    <xdr:to>
      <xdr:col>85</xdr:col>
      <xdr:colOff>177800</xdr:colOff>
      <xdr:row>78</xdr:row>
      <xdr:rowOff>92704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121931</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5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22789</xdr:rowOff>
    </xdr:from>
    <xdr:to>
      <xdr:col>81</xdr:col>
      <xdr:colOff>101600</xdr:colOff>
      <xdr:row>78</xdr:row>
      <xdr:rowOff>124389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115516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156611</xdr:rowOff>
    </xdr:from>
    <xdr:to>
      <xdr:col>76</xdr:col>
      <xdr:colOff>165100</xdr:colOff>
      <xdr:row>78</xdr:row>
      <xdr:rowOff>86761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77888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5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150211</xdr:rowOff>
    </xdr:from>
    <xdr:to>
      <xdr:col>72</xdr:col>
      <xdr:colOff>38100</xdr:colOff>
      <xdr:row>78</xdr:row>
      <xdr:rowOff>80361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96888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2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45786</xdr:rowOff>
    </xdr:from>
    <xdr:to>
      <xdr:col>67</xdr:col>
      <xdr:colOff>101600</xdr:colOff>
      <xdr:row>76</xdr:row>
      <xdr:rowOff>147386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0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163913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8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17839</xdr:rowOff>
    </xdr:from>
    <xdr:to>
      <xdr:col>85</xdr:col>
      <xdr:colOff>127000</xdr:colOff>
      <xdr:row>97</xdr:row>
      <xdr:rowOff>51901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48489"/>
          <a:ext cx="8382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51901</xdr:rowOff>
    </xdr:from>
    <xdr:to>
      <xdr:col>81</xdr:col>
      <xdr:colOff>50800</xdr:colOff>
      <xdr:row>97</xdr:row>
      <xdr:rowOff>95205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82551"/>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95205</xdr:rowOff>
    </xdr:from>
    <xdr:to>
      <xdr:col>76</xdr:col>
      <xdr:colOff>114300</xdr:colOff>
      <xdr:row>97</xdr:row>
      <xdr:rowOff>119763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2585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119224</xdr:rowOff>
    </xdr:from>
    <xdr:to>
      <xdr:col>71</xdr:col>
      <xdr:colOff>177800</xdr:colOff>
      <xdr:row>97</xdr:row>
      <xdr:rowOff>119763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749874"/>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138489</xdr:rowOff>
    </xdr:from>
    <xdr:to>
      <xdr:col>85</xdr:col>
      <xdr:colOff>177800</xdr:colOff>
      <xdr:row>97</xdr:row>
      <xdr:rowOff>68639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116916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1101</xdr:rowOff>
    </xdr:from>
    <xdr:to>
      <xdr:col>81</xdr:col>
      <xdr:colOff>101600</xdr:colOff>
      <xdr:row>97</xdr:row>
      <xdr:rowOff>102701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93828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2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44405</xdr:rowOff>
    </xdr:from>
    <xdr:to>
      <xdr:col>76</xdr:col>
      <xdr:colOff>165100</xdr:colOff>
      <xdr:row>97</xdr:row>
      <xdr:rowOff>146005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137132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68963</xdr:rowOff>
    </xdr:from>
    <xdr:to>
      <xdr:col>72</xdr:col>
      <xdr:colOff>38100</xdr:colOff>
      <xdr:row>97</xdr:row>
      <xdr:rowOff>170563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161690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68424</xdr:rowOff>
    </xdr:from>
    <xdr:to>
      <xdr:col>67</xdr:col>
      <xdr:colOff>101600</xdr:colOff>
      <xdr:row>97</xdr:row>
      <xdr:rowOff>170024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161151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類似団体平均を上回っているものとして多い順に、教育費（住民一人当たり</a:t>
          </a:r>
          <a:r>
            <a:rPr kumimoji="1" lang="en-US" altLang="ja-JP" sz="1300">
              <a:latin typeface="ＭＳ Ｐゴシック" panose="020B0600070205080204" pitchFamily="50" charset="-128"/>
              <a:ea typeface="ＭＳ Ｐゴシック" panose="020B0600070205080204" pitchFamily="50" charset="-128"/>
            </a:rPr>
            <a:t>66,722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24,164</a:t>
          </a:r>
          <a:r>
            <a:rPr kumimoji="1" lang="ja-JP" altLang="en-US" sz="1300">
              <a:latin typeface="ＭＳ Ｐゴシック" panose="020B0600070205080204" pitchFamily="50" charset="-128"/>
              <a:ea typeface="ＭＳ Ｐゴシック" panose="020B0600070205080204" pitchFamily="50" charset="-128"/>
            </a:rPr>
            <a:t>円）、衛生費（同</a:t>
          </a:r>
          <a:r>
            <a:rPr kumimoji="1" lang="en-US" altLang="ja-JP" sz="1300">
              <a:latin typeface="ＭＳ Ｐゴシック" panose="020B0600070205080204" pitchFamily="50" charset="-128"/>
              <a:ea typeface="ＭＳ Ｐゴシック" panose="020B0600070205080204" pitchFamily="50" charset="-128"/>
            </a:rPr>
            <a:t>51,704</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1,708</a:t>
          </a:r>
          <a:r>
            <a:rPr kumimoji="1" lang="ja-JP" altLang="en-US" sz="1300">
              <a:latin typeface="ＭＳ Ｐゴシック" panose="020B0600070205080204" pitchFamily="50" charset="-128"/>
              <a:ea typeface="ＭＳ Ｐゴシック" panose="020B0600070205080204" pitchFamily="50" charset="-128"/>
            </a:rPr>
            <a:t>円））、消防費（同</a:t>
          </a:r>
          <a:r>
            <a:rPr kumimoji="1" lang="en-US" altLang="ja-JP" sz="1300">
              <a:latin typeface="ＭＳ Ｐゴシック" panose="020B0600070205080204" pitchFamily="50" charset="-128"/>
              <a:ea typeface="ＭＳ Ｐゴシック" panose="020B0600070205080204" pitchFamily="50" charset="-128"/>
            </a:rPr>
            <a:t>23,924</a:t>
          </a:r>
          <a:r>
            <a:rPr kumimoji="1" lang="ja-JP" altLang="en-US" sz="1300">
              <a:latin typeface="ＭＳ Ｐゴシック" panose="020B0600070205080204" pitchFamily="50" charset="-128"/>
              <a:ea typeface="ＭＳ Ｐゴシック" panose="020B0600070205080204" pitchFamily="50" charset="-128"/>
            </a:rPr>
            <a:t>円（同＋</a:t>
          </a:r>
          <a:r>
            <a:rPr kumimoji="1" lang="en-US" altLang="ja-JP" sz="1300">
              <a:latin typeface="ＭＳ Ｐゴシック" panose="020B0600070205080204" pitchFamily="50" charset="-128"/>
              <a:ea typeface="ＭＳ Ｐゴシック" panose="020B0600070205080204" pitchFamily="50" charset="-128"/>
            </a:rPr>
            <a:t>3,378</a:t>
          </a:r>
          <a:r>
            <a:rPr kumimoji="1" lang="ja-JP" altLang="en-US" sz="1300">
              <a:latin typeface="ＭＳ Ｐゴシック" panose="020B0600070205080204" pitchFamily="50" charset="-128"/>
              <a:ea typeface="ＭＳ Ｐゴシック" panose="020B0600070205080204" pitchFamily="50" charset="-128"/>
            </a:rPr>
            <a:t>円））、議会費（同</a:t>
          </a:r>
          <a:r>
            <a:rPr kumimoji="1" lang="en-US" altLang="ja-JP" sz="1300">
              <a:latin typeface="ＭＳ Ｐゴシック" panose="020B0600070205080204" pitchFamily="50" charset="-128"/>
              <a:ea typeface="ＭＳ Ｐゴシック" panose="020B0600070205080204" pitchFamily="50" charset="-128"/>
            </a:rPr>
            <a:t>3,594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円）が挙げられる。</a:t>
          </a:r>
        </a:p>
        <a:p>
          <a:r>
            <a:rPr kumimoji="1" lang="ja-JP" altLang="en-US" sz="1300">
              <a:latin typeface="ＭＳ Ｐゴシック" panose="020B0600070205080204" pitchFamily="50" charset="-128"/>
              <a:ea typeface="ＭＳ Ｐゴシック" panose="020B0600070205080204" pitchFamily="50" charset="-128"/>
            </a:rPr>
            <a:t>　教育費については、大和田・坂田小学校統合施設整備事業の大幅な増が、衛生費については新型コロナウイルス接種対策事業の減が、消防費については、はしご付消防自動車の更新による増が主な要因である。</a:t>
          </a:r>
        </a:p>
        <a:p>
          <a:r>
            <a:rPr kumimoji="1" lang="ja-JP" altLang="en-US" sz="1300">
              <a:latin typeface="ＭＳ Ｐゴシック" panose="020B0600070205080204" pitchFamily="50" charset="-128"/>
              <a:ea typeface="ＭＳ Ｐゴシック" panose="020B0600070205080204" pitchFamily="50" charset="-128"/>
            </a:rPr>
            <a:t>　消防費が類似団体平均よりも高水準を維持していることについては、広域に点在する分署や消防団員数などにより人件費が高い水準であることなどが主な要因である。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令和６年度は、前年度に引き続き、財政調整基金の取崩額が積立額を大きく上回ったことで、実質単年度収支が赤字となり、標準財政規模比では、前年度比</a:t>
          </a:r>
          <a:r>
            <a:rPr kumimoji="1" lang="en-US" altLang="ja-JP" sz="1300">
              <a:latin typeface="ＭＳ ゴシック" pitchFamily="49" charset="-128"/>
              <a:ea typeface="ＭＳ ゴシック" pitchFamily="49" charset="-128"/>
            </a:rPr>
            <a:t>0.06</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5.38</a:t>
          </a:r>
          <a:r>
            <a:rPr kumimoji="1" lang="ja-JP" altLang="en-US" sz="1300">
              <a:latin typeface="ＭＳ ゴシック" pitchFamily="49" charset="-128"/>
              <a:ea typeface="ＭＳ ゴシック" pitchFamily="49" charset="-128"/>
            </a:rPr>
            <a:t>％となった。財政調整基金残高は、前年度決算剰余金の積立以上の取崩しが影響し、標準財政規模比は前年度比</a:t>
          </a:r>
          <a:r>
            <a:rPr kumimoji="1" lang="en-US" altLang="ja-JP" sz="1300">
              <a:latin typeface="ＭＳ ゴシック" pitchFamily="49" charset="-128"/>
              <a:ea typeface="ＭＳ ゴシック" pitchFamily="49" charset="-128"/>
            </a:rPr>
            <a:t>5.66</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15.18</a:t>
          </a:r>
          <a:r>
            <a:rPr kumimoji="1" lang="ja-JP" altLang="en-US" sz="1300">
              <a:latin typeface="ＭＳ ゴシック" pitchFamily="49" charset="-128"/>
              <a:ea typeface="ＭＳ ゴシック" pitchFamily="49" charset="-128"/>
            </a:rPr>
            <a:t>％となっている。</a:t>
          </a:r>
        </a:p>
        <a:p>
          <a:r>
            <a:rPr kumimoji="1" lang="ja-JP" altLang="en-US" sz="1300">
              <a:latin typeface="ＭＳ ゴシック" pitchFamily="49" charset="-128"/>
              <a:ea typeface="ＭＳ ゴシック" pitchFamily="49" charset="-128"/>
            </a:rPr>
            <a:t>　今後も事務事業の見直しや業務効率化の推進、公共施設マネジメントの推進等により、持続可能な行財政運営に努めていく。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一般会計における令和６年度の黒字額は標準財政規模の</a:t>
          </a:r>
          <a:r>
            <a:rPr kumimoji="1" lang="en-US" altLang="ja-JP" sz="1400">
              <a:latin typeface="ＭＳ ゴシック" pitchFamily="49" charset="-128"/>
              <a:ea typeface="ＭＳ ゴシック" pitchFamily="49" charset="-128"/>
            </a:rPr>
            <a:t>6.19</a:t>
          </a:r>
          <a:r>
            <a:rPr kumimoji="1" lang="ja-JP" altLang="en-US" sz="1400">
              <a:latin typeface="ＭＳ ゴシック" pitchFamily="49" charset="-128"/>
              <a:ea typeface="ＭＳ ゴシック" pitchFamily="49" charset="-128"/>
            </a:rPr>
            <a:t>％であり、前年度から</a:t>
          </a:r>
          <a:r>
            <a:rPr kumimoji="1" lang="en-US" altLang="ja-JP" sz="1400">
              <a:latin typeface="ＭＳ ゴシック" pitchFamily="49" charset="-128"/>
              <a:ea typeface="ＭＳ ゴシック" pitchFamily="49" charset="-128"/>
            </a:rPr>
            <a:t>0.25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また、すべての特別会計は一般会計からの基準内の繰入れにより黒字を保っており、健全な財政状況である。引き続き市税収入等の財源確保を図るとともに、特別会計の経営改善を促すことで、一般会計からの繰出額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39067740</v>
      </c>
      <c r="BO4" s="436"/>
      <c r="BP4" s="436"/>
      <c r="BQ4" s="436"/>
      <c r="BR4" s="436"/>
      <c r="BS4" s="436"/>
      <c r="BT4" s="436"/>
      <c r="BU4" s="437"/>
      <c r="BV4" s="435">
        <v>38792888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6.4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37514672</v>
      </c>
      <c r="BO5" s="407"/>
      <c r="BP5" s="407"/>
      <c r="BQ5" s="407"/>
      <c r="BR5" s="407"/>
      <c r="BS5" s="407"/>
      <c r="BT5" s="407"/>
      <c r="BU5" s="408"/>
      <c r="BV5" s="406">
        <v>36906109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97.5</v>
      </c>
      <c r="CU5" s="404"/>
      <c r="CV5" s="404"/>
      <c r="CW5" s="404"/>
      <c r="CX5" s="404"/>
      <c r="CY5" s="404"/>
      <c r="CZ5" s="404"/>
      <c r="DA5" s="405"/>
      <c r="DB5" s="403">
        <v>94.1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1553068</v>
      </c>
      <c r="BO6" s="407"/>
      <c r="BP6" s="407"/>
      <c r="BQ6" s="407"/>
      <c r="BR6" s="407"/>
      <c r="BS6" s="407"/>
      <c r="BT6" s="407"/>
      <c r="BU6" s="408"/>
      <c r="BV6" s="406">
        <v>1886779</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97.5</v>
      </c>
      <c r="CU6" s="550"/>
      <c r="CV6" s="550"/>
      <c r="CW6" s="550"/>
      <c r="CX6" s="550"/>
      <c r="CY6" s="550"/>
      <c r="CZ6" s="550"/>
      <c r="DA6" s="551"/>
      <c r="DB6" s="549">
        <v>94.1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280493</v>
      </c>
      <c r="BO7" s="407"/>
      <c r="BP7" s="407"/>
      <c r="BQ7" s="407"/>
      <c r="BR7" s="407"/>
      <c r="BS7" s="407"/>
      <c r="BT7" s="407"/>
      <c r="BU7" s="408"/>
      <c r="BV7" s="406">
        <v>589260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20526905</v>
      </c>
      <c r="CU7" s="407"/>
      <c r="CV7" s="407"/>
      <c r="CW7" s="407"/>
      <c r="CX7" s="407"/>
      <c r="CY7" s="407"/>
      <c r="CZ7" s="407"/>
      <c r="DA7" s="408"/>
      <c r="DB7" s="406">
        <v>20131181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1272575</v>
      </c>
      <c r="BO8" s="407"/>
      <c r="BP8" s="407"/>
      <c r="BQ8" s="407"/>
      <c r="BR8" s="407"/>
      <c r="BS8" s="407"/>
      <c r="BT8" s="407"/>
      <c r="BU8" s="408"/>
      <c r="BV8" s="406">
        <v>1297519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1.01</v>
      </c>
      <c r="CU8" s="510"/>
      <c r="CV8" s="510"/>
      <c r="CW8" s="510"/>
      <c r="CX8" s="510"/>
      <c r="CY8" s="510"/>
      <c r="CZ8" s="510"/>
      <c r="DA8" s="511"/>
      <c r="DB8" s="509">
        <v>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82206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-24944</v>
      </c>
      <c r="BO9" s="407"/>
      <c r="BP9" s="407"/>
      <c r="BQ9" s="407"/>
      <c r="BR9" s="407"/>
      <c r="BS9" s="407"/>
      <c r="BT9" s="407"/>
      <c r="BU9" s="408"/>
      <c r="BV9" s="406">
        <v>135414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7.9</v>
      </c>
      <c r="CU9" s="404"/>
      <c r="CV9" s="404"/>
      <c r="CW9" s="404"/>
      <c r="CX9" s="404"/>
      <c r="CY9" s="404"/>
      <c r="CZ9" s="404"/>
      <c r="DA9" s="405"/>
      <c r="DB9" s="403">
        <v>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86033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218913</v>
      </c>
      <c r="BO10" s="407"/>
      <c r="BP10" s="407"/>
      <c r="BQ10" s="407"/>
      <c r="BR10" s="407"/>
      <c r="BS10" s="407"/>
      <c r="BT10" s="407"/>
      <c r="BU10" s="408"/>
      <c r="BV10" s="406">
        <v>805437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79520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1298553</v>
      </c>
      <c r="BO12" s="407"/>
      <c r="BP12" s="407"/>
      <c r="BQ12" s="407"/>
      <c r="BR12" s="407"/>
      <c r="BS12" s="407"/>
      <c r="BT12" s="407"/>
      <c r="BU12" s="408"/>
      <c r="BV12" s="406">
        <v>2010861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78078</v>
      </c>
      <c r="S13" s="494"/>
      <c r="T13" s="494"/>
      <c r="U13" s="494"/>
      <c r="V13" s="495"/>
      <c r="W13" s="496" t="s">
        <v>131</v>
      </c>
      <c r="X13" s="392"/>
      <c r="Y13" s="392"/>
      <c r="Z13" s="392"/>
      <c r="AA13" s="392"/>
      <c r="AB13" s="393"/>
      <c r="AC13" s="359">
        <v>1461</v>
      </c>
      <c r="AD13" s="360"/>
      <c r="AE13" s="360"/>
      <c r="AF13" s="360"/>
      <c r="AG13" s="361"/>
      <c r="AH13" s="359">
        <v>1606</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-1104584</v>
      </c>
      <c r="BO13" s="407"/>
      <c r="BP13" s="407"/>
      <c r="BQ13" s="407"/>
      <c r="BR13" s="407"/>
      <c r="BS13" s="407"/>
      <c r="BT13" s="407"/>
      <c r="BU13" s="408"/>
      <c r="BV13" s="406">
        <v>-1070010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5.0999999999999996</v>
      </c>
      <c r="CU13" s="404"/>
      <c r="CV13" s="404"/>
      <c r="CW13" s="404"/>
      <c r="CX13" s="404"/>
      <c r="CY13" s="404"/>
      <c r="CZ13" s="404"/>
      <c r="DA13" s="405"/>
      <c r="DB13" s="403">
        <v>4.2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80395</v>
      </c>
      <c r="S14" s="494"/>
      <c r="T14" s="494"/>
      <c r="U14" s="494"/>
      <c r="V14" s="495"/>
      <c r="W14" s="497"/>
      <c r="X14" s="395"/>
      <c r="Y14" s="395"/>
      <c r="Z14" s="395"/>
      <c r="AA14" s="395"/>
      <c r="AB14" s="396"/>
      <c r="AC14" s="486">
        <v>3.7</v>
      </c>
      <c r="AD14" s="487"/>
      <c r="AE14" s="487"/>
      <c r="AF14" s="487"/>
      <c r="AG14" s="488"/>
      <c r="AH14" s="486">
        <v>3.9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35.299999999999997</v>
      </c>
      <c r="CU14" s="504"/>
      <c r="CV14" s="504"/>
      <c r="CW14" s="504"/>
      <c r="CX14" s="504"/>
      <c r="CY14" s="504"/>
      <c r="CZ14" s="504"/>
      <c r="DA14" s="505"/>
      <c r="DB14" s="503">
        <v>30.9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79169</v>
      </c>
      <c r="S15" s="494"/>
      <c r="T15" s="494"/>
      <c r="U15" s="494"/>
      <c r="V15" s="495"/>
      <c r="W15" s="496" t="s">
        <v>137</v>
      </c>
      <c r="X15" s="392"/>
      <c r="Y15" s="392"/>
      <c r="Z15" s="392"/>
      <c r="AA15" s="392"/>
      <c r="AB15" s="393"/>
      <c r="AC15" s="359">
        <v>11853</v>
      </c>
      <c r="AD15" s="360"/>
      <c r="AE15" s="360"/>
      <c r="AF15" s="360"/>
      <c r="AG15" s="361"/>
      <c r="AH15" s="359">
        <v>12192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16042152</v>
      </c>
      <c r="BO15" s="436"/>
      <c r="BP15" s="436"/>
      <c r="BQ15" s="436"/>
      <c r="BR15" s="436"/>
      <c r="BS15" s="436"/>
      <c r="BT15" s="436"/>
      <c r="BU15" s="437"/>
      <c r="BV15" s="435">
        <v>15514213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30.3</v>
      </c>
      <c r="AD16" s="487"/>
      <c r="AE16" s="487"/>
      <c r="AF16" s="487"/>
      <c r="AG16" s="488"/>
      <c r="AH16" s="486">
        <v>29.4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15625836</v>
      </c>
      <c r="BO16" s="407"/>
      <c r="BP16" s="407"/>
      <c r="BQ16" s="407"/>
      <c r="BR16" s="407"/>
      <c r="BS16" s="407"/>
      <c r="BT16" s="407"/>
      <c r="BU16" s="408"/>
      <c r="BV16" s="406">
        <v>15795461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25853</v>
      </c>
      <c r="AD17" s="360"/>
      <c r="AE17" s="360"/>
      <c r="AF17" s="360"/>
      <c r="AG17" s="361"/>
      <c r="AH17" s="359">
        <v>27680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20526905</v>
      </c>
      <c r="BO17" s="407"/>
      <c r="BP17" s="407"/>
      <c r="BQ17" s="407"/>
      <c r="BR17" s="407"/>
      <c r="BS17" s="407"/>
      <c r="BT17" s="407"/>
      <c r="BU17" s="408"/>
      <c r="BV17" s="406">
        <v>19824886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318.77999999999997</v>
      </c>
      <c r="M18" s="459"/>
      <c r="N18" s="459"/>
      <c r="O18" s="459"/>
      <c r="P18" s="459"/>
      <c r="Q18" s="459"/>
      <c r="R18" s="460"/>
      <c r="S18" s="460"/>
      <c r="T18" s="460"/>
      <c r="U18" s="460"/>
      <c r="V18" s="461"/>
      <c r="W18" s="477"/>
      <c r="X18" s="478"/>
      <c r="Y18" s="478"/>
      <c r="Z18" s="478"/>
      <c r="AA18" s="478"/>
      <c r="AB18" s="502"/>
      <c r="AC18" s="376">
        <v>66</v>
      </c>
      <c r="AD18" s="377"/>
      <c r="AE18" s="377"/>
      <c r="AF18" s="377"/>
      <c r="AG18" s="462"/>
      <c r="AH18" s="376">
        <v>66.7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20484851</v>
      </c>
      <c r="BO18" s="407"/>
      <c r="BP18" s="407"/>
      <c r="BQ18" s="407"/>
      <c r="BR18" s="407"/>
      <c r="BS18" s="407"/>
      <c r="BT18" s="407"/>
      <c r="BU18" s="408"/>
      <c r="BV18" s="406">
        <v>19918253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26020353</v>
      </c>
      <c r="BO19" s="407"/>
      <c r="BP19" s="407"/>
      <c r="BQ19" s="407"/>
      <c r="BR19" s="407"/>
      <c r="BS19" s="407"/>
      <c r="BT19" s="407"/>
      <c r="BU19" s="408"/>
      <c r="BV19" s="406">
        <v>26670778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35266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19529780</v>
      </c>
      <c r="BO22" s="436"/>
      <c r="BP22" s="436"/>
      <c r="BQ22" s="436"/>
      <c r="BR22" s="436"/>
      <c r="BS22" s="436"/>
      <c r="BT22" s="436"/>
      <c r="BU22" s="437"/>
      <c r="BV22" s="435">
        <v>19218247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13452840</v>
      </c>
      <c r="BO23" s="407"/>
      <c r="BP23" s="407"/>
      <c r="BQ23" s="407"/>
      <c r="BR23" s="407"/>
      <c r="BS23" s="407"/>
      <c r="BT23" s="407"/>
      <c r="BU23" s="408"/>
      <c r="BV23" s="406">
        <v>12887486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8265</v>
      </c>
      <c r="R24" s="360"/>
      <c r="S24" s="360"/>
      <c r="T24" s="360"/>
      <c r="U24" s="360"/>
      <c r="V24" s="361"/>
      <c r="W24" s="449"/>
      <c r="X24" s="386"/>
      <c r="Y24" s="387"/>
      <c r="Z24" s="362" t="s">
        <v>162</v>
      </c>
      <c r="AA24" s="363"/>
      <c r="AB24" s="363"/>
      <c r="AC24" s="363"/>
      <c r="AD24" s="363"/>
      <c r="AE24" s="363"/>
      <c r="AF24" s="363"/>
      <c r="AG24" s="364"/>
      <c r="AH24" s="359">
        <v>869</v>
      </c>
      <c r="AI24" s="360"/>
      <c r="AJ24" s="360"/>
      <c r="AK24" s="360"/>
      <c r="AL24" s="361"/>
      <c r="AM24" s="359">
        <v>2624380</v>
      </c>
      <c r="AN24" s="360"/>
      <c r="AO24" s="360"/>
      <c r="AP24" s="360"/>
      <c r="AQ24" s="360"/>
      <c r="AR24" s="361"/>
      <c r="AS24" s="359">
        <v>3020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18705764</v>
      </c>
      <c r="BO24" s="407"/>
      <c r="BP24" s="407"/>
      <c r="BQ24" s="407"/>
      <c r="BR24" s="407"/>
      <c r="BS24" s="407"/>
      <c r="BT24" s="407"/>
      <c r="BU24" s="408"/>
      <c r="BV24" s="406">
        <v>18128537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7040</v>
      </c>
      <c r="R25" s="360"/>
      <c r="S25" s="360"/>
      <c r="T25" s="360"/>
      <c r="U25" s="360"/>
      <c r="V25" s="361"/>
      <c r="W25" s="449"/>
      <c r="X25" s="386"/>
      <c r="Y25" s="387"/>
      <c r="Z25" s="362" t="s">
        <v>165</v>
      </c>
      <c r="AA25" s="363"/>
      <c r="AB25" s="363"/>
      <c r="AC25" s="363"/>
      <c r="AD25" s="363"/>
      <c r="AE25" s="363"/>
      <c r="AF25" s="363"/>
      <c r="AG25" s="364"/>
      <c r="AH25" s="359">
        <v>160</v>
      </c>
      <c r="AI25" s="360"/>
      <c r="AJ25" s="360"/>
      <c r="AK25" s="360"/>
      <c r="AL25" s="361"/>
      <c r="AM25" s="359">
        <v>479200</v>
      </c>
      <c r="AN25" s="360"/>
      <c r="AO25" s="360"/>
      <c r="AP25" s="360"/>
      <c r="AQ25" s="360"/>
      <c r="AR25" s="361"/>
      <c r="AS25" s="359">
        <v>2995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9186122</v>
      </c>
      <c r="BO25" s="436"/>
      <c r="BP25" s="436"/>
      <c r="BQ25" s="436"/>
      <c r="BR25" s="436"/>
      <c r="BS25" s="436"/>
      <c r="BT25" s="436"/>
      <c r="BU25" s="437"/>
      <c r="BV25" s="435">
        <v>5649438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6230</v>
      </c>
      <c r="R26" s="360"/>
      <c r="S26" s="360"/>
      <c r="T26" s="360"/>
      <c r="U26" s="360"/>
      <c r="V26" s="361"/>
      <c r="W26" s="449"/>
      <c r="X26" s="386"/>
      <c r="Y26" s="387"/>
      <c r="Z26" s="362" t="s">
        <v>168</v>
      </c>
      <c r="AA26" s="417"/>
      <c r="AB26" s="417"/>
      <c r="AC26" s="417"/>
      <c r="AD26" s="417"/>
      <c r="AE26" s="417"/>
      <c r="AF26" s="417"/>
      <c r="AG26" s="418"/>
      <c r="AH26" s="359">
        <v>52</v>
      </c>
      <c r="AI26" s="360"/>
      <c r="AJ26" s="360"/>
      <c r="AK26" s="360"/>
      <c r="AL26" s="361"/>
      <c r="AM26" s="359">
        <v>158652</v>
      </c>
      <c r="AN26" s="360"/>
      <c r="AO26" s="360"/>
      <c r="AP26" s="360"/>
      <c r="AQ26" s="360"/>
      <c r="AR26" s="361"/>
      <c r="AS26" s="359">
        <v>3051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5300</v>
      </c>
      <c r="R27" s="360"/>
      <c r="S27" s="360"/>
      <c r="T27" s="360"/>
      <c r="U27" s="360"/>
      <c r="V27" s="361"/>
      <c r="W27" s="449"/>
      <c r="X27" s="386"/>
      <c r="Y27" s="387"/>
      <c r="Z27" s="362" t="s">
        <v>171</v>
      </c>
      <c r="AA27" s="363"/>
      <c r="AB27" s="363"/>
      <c r="AC27" s="363"/>
      <c r="AD27" s="363"/>
      <c r="AE27" s="363"/>
      <c r="AF27" s="363"/>
      <c r="AG27" s="364"/>
      <c r="AH27" s="359">
        <v>11</v>
      </c>
      <c r="AI27" s="360"/>
      <c r="AJ27" s="360"/>
      <c r="AK27" s="360"/>
      <c r="AL27" s="361"/>
      <c r="AM27" s="359">
        <v>43197</v>
      </c>
      <c r="AN27" s="360"/>
      <c r="AO27" s="360"/>
      <c r="AP27" s="360"/>
      <c r="AQ27" s="360"/>
      <c r="AR27" s="361"/>
      <c r="AS27" s="359">
        <v>3927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3115100</v>
      </c>
      <c r="BO28" s="436"/>
      <c r="BP28" s="436"/>
      <c r="BQ28" s="436"/>
      <c r="BR28" s="436"/>
      <c r="BS28" s="436"/>
      <c r="BT28" s="436"/>
      <c r="BU28" s="437"/>
      <c r="BV28" s="435">
        <v>4194740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880</v>
      </c>
      <c r="AI29" s="360"/>
      <c r="AJ29" s="360"/>
      <c r="AK29" s="360"/>
      <c r="AL29" s="361"/>
      <c r="AM29" s="359">
        <v>2667577</v>
      </c>
      <c r="AN29" s="360"/>
      <c r="AO29" s="360"/>
      <c r="AP29" s="360"/>
      <c r="AQ29" s="360"/>
      <c r="AR29" s="361"/>
      <c r="AS29" s="359">
        <v>3031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34852</v>
      </c>
      <c r="BO29" s="407"/>
      <c r="BP29" s="407"/>
      <c r="BQ29" s="407"/>
      <c r="BR29" s="407"/>
      <c r="BS29" s="407"/>
      <c r="BT29" s="407"/>
      <c r="BU29" s="408"/>
      <c r="BV29" s="406">
        <v>34752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3023445</v>
      </c>
      <c r="BO30" s="441"/>
      <c r="BP30" s="441"/>
      <c r="BQ30" s="441"/>
      <c r="BR30" s="441"/>
      <c r="BS30" s="441"/>
      <c r="BT30" s="441"/>
      <c r="BU30" s="442"/>
      <c r="BV30" s="440">
        <v>2652283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農業集落排水事業会計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君津市文化振興財団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かずさ水道広域連合企業団（水道事業会計）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かずさ水道広域連合企業団（水道事業会計（用水供給事業））</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君津中央病院企業団（病院事業会計）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君津富津広域下水道組合（君津富津広域下水道組合事業会計）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君津郡市広域市町村圏事務組合（一般会計）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fb2WKRC0emT5JuE4lxspgBqBBFHzxdKkSxTUPPSKqBqtNM1Q8oxG1QZrenkSKm7sY5fw4s2P6c4pvv6w8grWQ==" saltValue="LHOjt3jSIxXMvwzhTnap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5" t="s">
        <v>532</v>
      </c>
      <c r="D34" s="1135"/>
      <c r="E34" s="1136"/>
      <c r="F34" s="32">
        <v>10.029999999999999</v>
      </c>
      <c r="G34" s="33">
        <v>11.92</v>
      </c>
      <c r="H34" s="33">
        <v>5.75</v>
      </c>
      <c r="I34" s="33">
        <v>6.44</v>
      </c>
      <c r="J34" s="34">
        <v>6.19</v>
      </c>
      <c r="K34" s="22"/>
      <c r="L34" s="22"/>
      <c r="M34" s="22"/>
      <c r="N34" s="22"/>
      <c r="O34" s="22"/>
      <c r="P34" s="22"/>
    </row>
    <row r="35" spans="1:16" ht="39" customHeight="1" x14ac:dyDescent="0.2">
      <c r="A35" s="22"/>
      <c r="B35" s="35"/>
      <c r="C35" s="1131" t="s">
        <v>533</v>
      </c>
      <c r="D35" s="1131"/>
      <c r="E35" s="1132"/>
      <c r="F35" s="36">
        <v>1.1599999999999999</v>
      </c>
      <c r="G35" s="37">
        <v>1.24</v>
      </c>
      <c r="H35" s="37">
        <v>0.79</v>
      </c>
      <c r="I35" s="37">
        <v>1.54</v>
      </c>
      <c r="J35" s="38">
        <v>1.1399999999999999</v>
      </c>
      <c r="K35" s="22"/>
      <c r="L35" s="22"/>
      <c r="M35" s="22"/>
      <c r="N35" s="22"/>
      <c r="O35" s="22"/>
      <c r="P35" s="22"/>
    </row>
    <row r="36" spans="1:16" ht="39" customHeight="1" x14ac:dyDescent="0.2">
      <c r="A36" s="22"/>
      <c r="B36" s="35"/>
      <c r="C36" s="1131" t="s">
        <v>534</v>
      </c>
      <c r="D36" s="1131"/>
      <c r="E36" s="1132"/>
      <c r="F36" s="36">
        <v>4.07</v>
      </c>
      <c r="G36" s="37">
        <v>3.88</v>
      </c>
      <c r="H36" s="37">
        <v>3.45</v>
      </c>
      <c r="I36" s="37">
        <v>1.78</v>
      </c>
      <c r="J36" s="38">
        <v>0.86</v>
      </c>
      <c r="K36" s="22"/>
      <c r="L36" s="22"/>
      <c r="M36" s="22"/>
      <c r="N36" s="22"/>
      <c r="O36" s="22"/>
      <c r="P36" s="22"/>
    </row>
    <row r="37" spans="1:16" ht="39" customHeight="1" x14ac:dyDescent="0.2">
      <c r="A37" s="22"/>
      <c r="B37" s="35"/>
      <c r="C37" s="1131" t="s">
        <v>535</v>
      </c>
      <c r="D37" s="1131"/>
      <c r="E37" s="1132"/>
      <c r="F37" s="36">
        <v>0.01</v>
      </c>
      <c r="G37" s="37">
        <v>0.01</v>
      </c>
      <c r="H37" s="37">
        <v>0.03</v>
      </c>
      <c r="I37" s="37">
        <v>0.02</v>
      </c>
      <c r="J37" s="38">
        <v>0.02</v>
      </c>
      <c r="K37" s="22"/>
      <c r="L37" s="22"/>
      <c r="M37" s="22"/>
      <c r="N37" s="22"/>
      <c r="O37" s="22"/>
      <c r="P37" s="22"/>
    </row>
    <row r="38" spans="1:16" ht="39" customHeight="1" x14ac:dyDescent="0.2">
      <c r="A38" s="22"/>
      <c r="B38" s="35"/>
      <c r="C38" s="1131" t="s">
        <v>536</v>
      </c>
      <c r="D38" s="1131"/>
      <c r="E38" s="1132"/>
      <c r="F38" s="36">
        <v>0.03</v>
      </c>
      <c r="G38" s="37">
        <v>0.03</v>
      </c>
      <c r="H38" s="37">
        <v>0.03</v>
      </c>
      <c r="I38" s="37">
        <v>0.03</v>
      </c>
      <c r="J38" s="38">
        <v>0.02</v>
      </c>
      <c r="K38" s="22"/>
      <c r="L38" s="22"/>
      <c r="M38" s="22"/>
      <c r="N38" s="22"/>
      <c r="O38" s="22"/>
      <c r="P38" s="22"/>
    </row>
    <row r="39" spans="1:16" ht="39" customHeight="1" x14ac:dyDescent="0.2">
      <c r="A39" s="22"/>
      <c r="B39" s="35"/>
      <c r="C39" s="1131" t="s">
        <v>537</v>
      </c>
      <c r="D39" s="1131"/>
      <c r="E39" s="1132"/>
      <c r="F39" s="36" t="s">
        <v>487</v>
      </c>
      <c r="G39" s="37" t="s">
        <v>487</v>
      </c>
      <c r="H39" s="37" t="s">
        <v>487</v>
      </c>
      <c r="I39" s="37" t="s">
        <v>487</v>
      </c>
      <c r="J39" s="38">
        <v>0.01</v>
      </c>
      <c r="K39" s="22"/>
      <c r="L39" s="22"/>
      <c r="M39" s="22"/>
      <c r="N39" s="22"/>
      <c r="O39" s="22"/>
      <c r="P39" s="22"/>
    </row>
    <row r="40" spans="1:16" ht="39" customHeight="1" x14ac:dyDescent="0.2">
      <c r="A40" s="22"/>
      <c r="B40" s="35"/>
      <c r="C40" s="1131"/>
      <c r="D40" s="1131"/>
      <c r="E40" s="1132"/>
      <c r="F40" s="36"/>
      <c r="G40" s="37"/>
      <c r="H40" s="37"/>
      <c r="I40" s="37"/>
      <c r="J40" s="38"/>
      <c r="K40" s="22"/>
      <c r="L40" s="22"/>
      <c r="M40" s="22"/>
      <c r="N40" s="22"/>
      <c r="O40" s="22"/>
      <c r="P40" s="22"/>
    </row>
    <row r="41" spans="1:16" ht="39" customHeight="1" x14ac:dyDescent="0.2">
      <c r="A41" s="22"/>
      <c r="B41" s="35"/>
      <c r="C41" s="1131"/>
      <c r="D41" s="1131"/>
      <c r="E41" s="1132"/>
      <c r="F41" s="36"/>
      <c r="G41" s="37"/>
      <c r="H41" s="37"/>
      <c r="I41" s="37"/>
      <c r="J41" s="38"/>
      <c r="K41" s="22"/>
      <c r="L41" s="22"/>
      <c r="M41" s="22"/>
      <c r="N41" s="22"/>
      <c r="O41" s="22"/>
      <c r="P41" s="22"/>
    </row>
    <row r="42" spans="1:16" ht="39" customHeight="1" x14ac:dyDescent="0.2">
      <c r="A42" s="22"/>
      <c r="B42" s="39"/>
      <c r="C42" s="1131" t="s">
        <v>538</v>
      </c>
      <c r="D42" s="1131"/>
      <c r="E42" s="1132"/>
      <c r="F42" s="36" t="s">
        <v>487</v>
      </c>
      <c r="G42" s="37" t="s">
        <v>487</v>
      </c>
      <c r="H42" s="37" t="s">
        <v>487</v>
      </c>
      <c r="I42" s="37" t="s">
        <v>487</v>
      </c>
      <c r="J42" s="38" t="s">
        <v>487</v>
      </c>
      <c r="K42" s="22"/>
      <c r="L42" s="22"/>
      <c r="M42" s="22"/>
      <c r="N42" s="22"/>
      <c r="O42" s="22"/>
      <c r="P42" s="22"/>
    </row>
    <row r="43" spans="1:16" ht="39" customHeight="1" thickBot="1" x14ac:dyDescent="0.25">
      <c r="A43" s="22"/>
      <c r="B43" s="40"/>
      <c r="C43" s="1133" t="s">
        <v>539</v>
      </c>
      <c r="D43" s="1133"/>
      <c r="E43" s="1134"/>
      <c r="F43" s="41">
        <v>0.02</v>
      </c>
      <c r="G43" s="42">
        <v>0.02</v>
      </c>
      <c r="H43" s="42">
        <v>0.01</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FwjRtDTbwIz3IXubefOUSOHwAT/miULqViUKNkoH9ZCmqDq5/mRQRxS89rvoiQtfLD6vhO0Yfpe/QaVS2bMXQ==" saltValue="/sXwlp60PxH05jeD1Kor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0" t="s">
        <v>9</v>
      </c>
      <c r="C45" s="1161"/>
      <c r="D45" s="56"/>
      <c r="E45" s="1166" t="s">
        <v>10</v>
      </c>
      <c r="F45" s="1166"/>
      <c r="G45" s="1166"/>
      <c r="H45" s="1166"/>
      <c r="I45" s="1166"/>
      <c r="J45" s="1167"/>
      <c r="K45" s="57">
        <v>1640</v>
      </c>
      <c r="L45" s="58">
        <v>1617</v>
      </c>
      <c r="M45" s="58">
        <v>1723</v>
      </c>
      <c r="N45" s="58">
        <v>1920</v>
      </c>
      <c r="O45" s="59">
        <v>2058</v>
      </c>
      <c r="P45" s="46"/>
      <c r="Q45" s="46"/>
      <c r="R45" s="46"/>
      <c r="S45" s="46"/>
      <c r="T45" s="46"/>
      <c r="U45" s="46"/>
    </row>
    <row r="46" spans="1:21" ht="30.75" customHeight="1" x14ac:dyDescent="0.2">
      <c r="A46" s="46"/>
      <c r="B46" s="1162"/>
      <c r="C46" s="1163"/>
      <c r="D46" s="60"/>
      <c r="E46" s="1139" t="s">
        <v>11</v>
      </c>
      <c r="F46" s="1139"/>
      <c r="G46" s="1139"/>
      <c r="H46" s="1139"/>
      <c r="I46" s="1139"/>
      <c r="J46" s="1140"/>
      <c r="K46" s="61" t="s">
        <v>487</v>
      </c>
      <c r="L46" s="62" t="s">
        <v>487</v>
      </c>
      <c r="M46" s="62" t="s">
        <v>487</v>
      </c>
      <c r="N46" s="62" t="s">
        <v>487</v>
      </c>
      <c r="O46" s="63" t="s">
        <v>487</v>
      </c>
      <c r="P46" s="46"/>
      <c r="Q46" s="46"/>
      <c r="R46" s="46"/>
      <c r="S46" s="46"/>
      <c r="T46" s="46"/>
      <c r="U46" s="46"/>
    </row>
    <row r="47" spans="1:21" ht="30.75" customHeight="1" x14ac:dyDescent="0.2">
      <c r="A47" s="46"/>
      <c r="B47" s="1162"/>
      <c r="C47" s="1163"/>
      <c r="D47" s="60"/>
      <c r="E47" s="1139" t="s">
        <v>12</v>
      </c>
      <c r="F47" s="1139"/>
      <c r="G47" s="1139"/>
      <c r="H47" s="1139"/>
      <c r="I47" s="1139"/>
      <c r="J47" s="1140"/>
      <c r="K47" s="61" t="s">
        <v>487</v>
      </c>
      <c r="L47" s="62" t="s">
        <v>487</v>
      </c>
      <c r="M47" s="62" t="s">
        <v>487</v>
      </c>
      <c r="N47" s="62" t="s">
        <v>487</v>
      </c>
      <c r="O47" s="63" t="s">
        <v>487</v>
      </c>
      <c r="P47" s="46"/>
      <c r="Q47" s="46"/>
      <c r="R47" s="46"/>
      <c r="S47" s="46"/>
      <c r="T47" s="46"/>
      <c r="U47" s="46"/>
    </row>
    <row r="48" spans="1:21" ht="30.75" customHeight="1" x14ac:dyDescent="0.2">
      <c r="A48" s="46"/>
      <c r="B48" s="1162"/>
      <c r="C48" s="1163"/>
      <c r="D48" s="60"/>
      <c r="E48" s="1139" t="s">
        <v>13</v>
      </c>
      <c r="F48" s="1139"/>
      <c r="G48" s="1139"/>
      <c r="H48" s="1139"/>
      <c r="I48" s="1139"/>
      <c r="J48" s="1140"/>
      <c r="K48" s="61">
        <v>13</v>
      </c>
      <c r="L48" s="62">
        <v>13</v>
      </c>
      <c r="M48" s="62">
        <v>13</v>
      </c>
      <c r="N48" s="62">
        <v>12</v>
      </c>
      <c r="O48" s="63">
        <v>14</v>
      </c>
      <c r="P48" s="46"/>
      <c r="Q48" s="46"/>
      <c r="R48" s="46"/>
      <c r="S48" s="46"/>
      <c r="T48" s="46"/>
      <c r="U48" s="46"/>
    </row>
    <row r="49" spans="1:21" ht="30.75" customHeight="1" x14ac:dyDescent="0.2">
      <c r="A49" s="46"/>
      <c r="B49" s="1162"/>
      <c r="C49" s="1163"/>
      <c r="D49" s="60"/>
      <c r="E49" s="1139" t="s">
        <v>14</v>
      </c>
      <c r="F49" s="1139"/>
      <c r="G49" s="1139"/>
      <c r="H49" s="1139"/>
      <c r="I49" s="1139"/>
      <c r="J49" s="1140"/>
      <c r="K49" s="61">
        <v>404</v>
      </c>
      <c r="L49" s="62">
        <v>413</v>
      </c>
      <c r="M49" s="62">
        <v>426</v>
      </c>
      <c r="N49" s="62">
        <v>420</v>
      </c>
      <c r="O49" s="63">
        <v>402</v>
      </c>
      <c r="P49" s="46"/>
      <c r="Q49" s="46"/>
      <c r="R49" s="46"/>
      <c r="S49" s="46"/>
      <c r="T49" s="46"/>
      <c r="U49" s="46"/>
    </row>
    <row r="50" spans="1:21" ht="30.75" customHeight="1" x14ac:dyDescent="0.2">
      <c r="A50" s="46"/>
      <c r="B50" s="1162"/>
      <c r="C50" s="1163"/>
      <c r="D50" s="60"/>
      <c r="E50" s="1139" t="s">
        <v>15</v>
      </c>
      <c r="F50" s="1139"/>
      <c r="G50" s="1139"/>
      <c r="H50" s="1139"/>
      <c r="I50" s="1139"/>
      <c r="J50" s="1140"/>
      <c r="K50" s="61">
        <v>77</v>
      </c>
      <c r="L50" s="62">
        <v>79</v>
      </c>
      <c r="M50" s="62">
        <v>81</v>
      </c>
      <c r="N50" s="62">
        <v>83</v>
      </c>
      <c r="O50" s="63">
        <v>86</v>
      </c>
      <c r="P50" s="46"/>
      <c r="Q50" s="46"/>
      <c r="R50" s="46"/>
      <c r="S50" s="46"/>
      <c r="T50" s="46"/>
      <c r="U50" s="46"/>
    </row>
    <row r="51" spans="1:21" ht="30.75" customHeight="1" x14ac:dyDescent="0.2">
      <c r="A51" s="46"/>
      <c r="B51" s="1164"/>
      <c r="C51" s="1165"/>
      <c r="D51" s="64"/>
      <c r="E51" s="1139" t="s">
        <v>16</v>
      </c>
      <c r="F51" s="1139"/>
      <c r="G51" s="1139"/>
      <c r="H51" s="1139"/>
      <c r="I51" s="1139"/>
      <c r="J51" s="1140"/>
      <c r="K51" s="61" t="s">
        <v>487</v>
      </c>
      <c r="L51" s="62" t="s">
        <v>487</v>
      </c>
      <c r="M51" s="62" t="s">
        <v>487</v>
      </c>
      <c r="N51" s="62" t="s">
        <v>487</v>
      </c>
      <c r="O51" s="63" t="s">
        <v>487</v>
      </c>
      <c r="P51" s="46"/>
      <c r="Q51" s="46"/>
      <c r="R51" s="46"/>
      <c r="S51" s="46"/>
      <c r="T51" s="46"/>
      <c r="U51" s="46"/>
    </row>
    <row r="52" spans="1:21" ht="30.75" customHeight="1" x14ac:dyDescent="0.2">
      <c r="A52" s="46"/>
      <c r="B52" s="1137" t="s">
        <v>17</v>
      </c>
      <c r="C52" s="1138"/>
      <c r="D52" s="64"/>
      <c r="E52" s="1139" t="s">
        <v>18</v>
      </c>
      <c r="F52" s="1139"/>
      <c r="G52" s="1139"/>
      <c r="H52" s="1139"/>
      <c r="I52" s="1139"/>
      <c r="J52" s="1140"/>
      <c r="K52" s="61">
        <v>1554</v>
      </c>
      <c r="L52" s="62">
        <v>1520</v>
      </c>
      <c r="M52" s="62">
        <v>1469</v>
      </c>
      <c r="N52" s="62">
        <v>1416</v>
      </c>
      <c r="O52" s="63">
        <v>1394</v>
      </c>
      <c r="P52" s="46"/>
      <c r="Q52" s="46"/>
      <c r="R52" s="46"/>
      <c r="S52" s="46"/>
      <c r="T52" s="46"/>
      <c r="U52" s="46"/>
    </row>
    <row r="53" spans="1:21" ht="30.75" customHeight="1" thickBot="1" x14ac:dyDescent="0.25">
      <c r="A53" s="46"/>
      <c r="B53" s="1141" t="s">
        <v>19</v>
      </c>
      <c r="C53" s="1142"/>
      <c r="D53" s="65"/>
      <c r="E53" s="1143" t="s">
        <v>20</v>
      </c>
      <c r="F53" s="1143"/>
      <c r="G53" s="1143"/>
      <c r="H53" s="1143"/>
      <c r="I53" s="1143"/>
      <c r="J53" s="1144"/>
      <c r="K53" s="66">
        <v>580</v>
      </c>
      <c r="L53" s="67">
        <v>602</v>
      </c>
      <c r="M53" s="67">
        <v>774</v>
      </c>
      <c r="N53" s="67">
        <v>1019</v>
      </c>
      <c r="O53" s="68">
        <v>1166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5" t="s">
        <v>24</v>
      </c>
      <c r="C58" s="1146"/>
      <c r="D58" s="1151" t="s">
        <v>25</v>
      </c>
      <c r="E58" s="1152"/>
      <c r="F58" s="1152"/>
      <c r="G58" s="1152"/>
      <c r="H58" s="1152"/>
      <c r="I58" s="1152"/>
      <c r="J58" s="1153"/>
      <c r="K58" s="81" t="s">
        <v>487</v>
      </c>
      <c r="L58" s="82" t="s">
        <v>487</v>
      </c>
      <c r="M58" s="82" t="s">
        <v>487</v>
      </c>
      <c r="N58" s="82" t="s">
        <v>487</v>
      </c>
      <c r="O58" s="83" t="s">
        <v>487</v>
      </c>
    </row>
    <row r="59" spans="1:21" ht="31.5" customHeight="1" x14ac:dyDescent="0.2">
      <c r="B59" s="1147"/>
      <c r="C59" s="1148"/>
      <c r="D59" s="1154" t="s">
        <v>26</v>
      </c>
      <c r="E59" s="1155"/>
      <c r="F59" s="1155"/>
      <c r="G59" s="1155"/>
      <c r="H59" s="1155"/>
      <c r="I59" s="1155"/>
      <c r="J59" s="1156"/>
      <c r="K59" s="84" t="s">
        <v>487</v>
      </c>
      <c r="L59" s="85" t="s">
        <v>487</v>
      </c>
      <c r="M59" s="85" t="s">
        <v>487</v>
      </c>
      <c r="N59" s="85" t="s">
        <v>487</v>
      </c>
      <c r="O59" s="86" t="s">
        <v>487</v>
      </c>
    </row>
    <row r="60" spans="1:21" ht="31.5" customHeight="1" thickBot="1" x14ac:dyDescent="0.25">
      <c r="B60" s="1149"/>
      <c r="C60" s="1150"/>
      <c r="D60" s="1157" t="s">
        <v>27</v>
      </c>
      <c r="E60" s="1158"/>
      <c r="F60" s="1158"/>
      <c r="G60" s="1158"/>
      <c r="H60" s="1158"/>
      <c r="I60" s="1158"/>
      <c r="J60" s="1159"/>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KkA43dQwE+MiZvVAhcvgP/6vF2b2YA+Rm2+2ecATIKZJv/ridLRjMBj23IeK4mjVq6DEoKuMwTrALAp9Sx0kA==" saltValue="QtjaC+t4UIvU4cSszo7E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0" t="s">
        <v>30</v>
      </c>
      <c r="C41" s="1181"/>
      <c r="D41" s="103"/>
      <c r="E41" s="1182" t="s">
        <v>31</v>
      </c>
      <c r="F41" s="1182"/>
      <c r="G41" s="1182"/>
      <c r="H41" s="1183"/>
      <c r="I41" s="330">
        <v>14752</v>
      </c>
      <c r="J41" s="331">
        <v>16819</v>
      </c>
      <c r="K41" s="331">
        <v>18399</v>
      </c>
      <c r="L41" s="331">
        <v>19218</v>
      </c>
      <c r="M41" s="332">
        <v>19530</v>
      </c>
    </row>
    <row r="42" spans="2:13" ht="27.75" customHeight="1" x14ac:dyDescent="0.2">
      <c r="B42" s="1170"/>
      <c r="C42" s="1171"/>
      <c r="D42" s="104"/>
      <c r="E42" s="1174" t="s">
        <v>32</v>
      </c>
      <c r="F42" s="1174"/>
      <c r="G42" s="1174"/>
      <c r="H42" s="1175"/>
      <c r="I42" s="333">
        <v>1528</v>
      </c>
      <c r="J42" s="334">
        <v>1419</v>
      </c>
      <c r="K42" s="334">
        <v>1314</v>
      </c>
      <c r="L42" s="334">
        <v>1203</v>
      </c>
      <c r="M42" s="335">
        <v>1066</v>
      </c>
    </row>
    <row r="43" spans="2:13" ht="27.75" customHeight="1" x14ac:dyDescent="0.2">
      <c r="B43" s="1170"/>
      <c r="C43" s="1171"/>
      <c r="D43" s="104"/>
      <c r="E43" s="1174" t="s">
        <v>33</v>
      </c>
      <c r="F43" s="1174"/>
      <c r="G43" s="1174"/>
      <c r="H43" s="1175"/>
      <c r="I43" s="333">
        <v>115</v>
      </c>
      <c r="J43" s="334">
        <v>105</v>
      </c>
      <c r="K43" s="334">
        <v>102</v>
      </c>
      <c r="L43" s="334">
        <v>89</v>
      </c>
      <c r="M43" s="335">
        <v>89</v>
      </c>
    </row>
    <row r="44" spans="2:13" ht="27.75" customHeight="1" x14ac:dyDescent="0.2">
      <c r="B44" s="1170"/>
      <c r="C44" s="1171"/>
      <c r="D44" s="104"/>
      <c r="E44" s="1174" t="s">
        <v>34</v>
      </c>
      <c r="F44" s="1174"/>
      <c r="G44" s="1174"/>
      <c r="H44" s="1175"/>
      <c r="I44" s="333">
        <v>9442</v>
      </c>
      <c r="J44" s="334">
        <v>9118</v>
      </c>
      <c r="K44" s="334">
        <v>8619</v>
      </c>
      <c r="L44" s="334">
        <v>8266</v>
      </c>
      <c r="M44" s="335">
        <v>8009</v>
      </c>
    </row>
    <row r="45" spans="2:13" ht="27.75" customHeight="1" x14ac:dyDescent="0.2">
      <c r="B45" s="1170"/>
      <c r="C45" s="1171"/>
      <c r="D45" s="104"/>
      <c r="E45" s="1174" t="s">
        <v>35</v>
      </c>
      <c r="F45" s="1174"/>
      <c r="G45" s="1174"/>
      <c r="H45" s="1175"/>
      <c r="I45" s="333">
        <v>7192</v>
      </c>
      <c r="J45" s="334">
        <v>6765</v>
      </c>
      <c r="K45" s="334">
        <v>6343</v>
      </c>
      <c r="L45" s="334">
        <v>5981</v>
      </c>
      <c r="M45" s="335">
        <v>5922</v>
      </c>
    </row>
    <row r="46" spans="2:13" ht="27.75" customHeight="1" x14ac:dyDescent="0.2">
      <c r="B46" s="1170"/>
      <c r="C46" s="1171"/>
      <c r="D46" s="105"/>
      <c r="E46" s="1174" t="s">
        <v>36</v>
      </c>
      <c r="F46" s="1174"/>
      <c r="G46" s="1174"/>
      <c r="H46" s="1175"/>
      <c r="I46" s="333" t="s">
        <v>487</v>
      </c>
      <c r="J46" s="334" t="s">
        <v>487</v>
      </c>
      <c r="K46" s="334" t="s">
        <v>487</v>
      </c>
      <c r="L46" s="334" t="s">
        <v>487</v>
      </c>
      <c r="M46" s="335" t="s">
        <v>487</v>
      </c>
    </row>
    <row r="47" spans="2:13" ht="27.75" customHeight="1" x14ac:dyDescent="0.2">
      <c r="B47" s="1170"/>
      <c r="C47" s="1171"/>
      <c r="D47" s="106"/>
      <c r="E47" s="1184" t="s">
        <v>37</v>
      </c>
      <c r="F47" s="1185"/>
      <c r="G47" s="1185"/>
      <c r="H47" s="1186"/>
      <c r="I47" s="333" t="s">
        <v>487</v>
      </c>
      <c r="J47" s="334" t="s">
        <v>487</v>
      </c>
      <c r="K47" s="334" t="s">
        <v>487</v>
      </c>
      <c r="L47" s="334" t="s">
        <v>487</v>
      </c>
      <c r="M47" s="335" t="s">
        <v>487</v>
      </c>
    </row>
    <row r="48" spans="2:13" ht="27.75" customHeight="1" x14ac:dyDescent="0.2">
      <c r="B48" s="1170"/>
      <c r="C48" s="1171"/>
      <c r="D48" s="104"/>
      <c r="E48" s="1174" t="s">
        <v>38</v>
      </c>
      <c r="F48" s="1174"/>
      <c r="G48" s="1174"/>
      <c r="H48" s="1175"/>
      <c r="I48" s="333" t="s">
        <v>487</v>
      </c>
      <c r="J48" s="334" t="s">
        <v>487</v>
      </c>
      <c r="K48" s="334" t="s">
        <v>487</v>
      </c>
      <c r="L48" s="334" t="s">
        <v>487</v>
      </c>
      <c r="M48" s="335" t="s">
        <v>487</v>
      </c>
    </row>
    <row r="49" spans="2:13" ht="27.75" customHeight="1" x14ac:dyDescent="0.2">
      <c r="B49" s="1172"/>
      <c r="C49" s="1173"/>
      <c r="D49" s="104"/>
      <c r="E49" s="1174" t="s">
        <v>39</v>
      </c>
      <c r="F49" s="1174"/>
      <c r="G49" s="1174"/>
      <c r="H49" s="1175"/>
      <c r="I49" s="333" t="s">
        <v>487</v>
      </c>
      <c r="J49" s="334" t="s">
        <v>487</v>
      </c>
      <c r="K49" s="334" t="s">
        <v>487</v>
      </c>
      <c r="L49" s="334" t="s">
        <v>487</v>
      </c>
      <c r="M49" s="335" t="s">
        <v>487</v>
      </c>
    </row>
    <row r="50" spans="2:13" ht="27.75" customHeight="1" x14ac:dyDescent="0.2">
      <c r="B50" s="1168" t="s">
        <v>40</v>
      </c>
      <c r="C50" s="1169"/>
      <c r="D50" s="107"/>
      <c r="E50" s="1174" t="s">
        <v>41</v>
      </c>
      <c r="F50" s="1174"/>
      <c r="G50" s="1174"/>
      <c r="H50" s="1175"/>
      <c r="I50" s="333">
        <v>6864</v>
      </c>
      <c r="J50" s="334">
        <v>7756</v>
      </c>
      <c r="K50" s="334">
        <v>8894</v>
      </c>
      <c r="L50" s="334">
        <v>8267</v>
      </c>
      <c r="M50" s="335">
        <v>7601</v>
      </c>
    </row>
    <row r="51" spans="2:13" ht="27.75" customHeight="1" x14ac:dyDescent="0.2">
      <c r="B51" s="1170"/>
      <c r="C51" s="1171"/>
      <c r="D51" s="104"/>
      <c r="E51" s="1174" t="s">
        <v>42</v>
      </c>
      <c r="F51" s="1174"/>
      <c r="G51" s="1174"/>
      <c r="H51" s="1175"/>
      <c r="I51" s="333">
        <v>6874</v>
      </c>
      <c r="J51" s="334">
        <v>6932</v>
      </c>
      <c r="K51" s="334">
        <v>6706</v>
      </c>
      <c r="L51" s="334">
        <v>6591</v>
      </c>
      <c r="M51" s="335">
        <v>6485</v>
      </c>
    </row>
    <row r="52" spans="2:13" ht="27.75" customHeight="1" x14ac:dyDescent="0.2">
      <c r="B52" s="1172"/>
      <c r="C52" s="1173"/>
      <c r="D52" s="104"/>
      <c r="E52" s="1174" t="s">
        <v>43</v>
      </c>
      <c r="F52" s="1174"/>
      <c r="G52" s="1174"/>
      <c r="H52" s="1175"/>
      <c r="I52" s="333">
        <v>14437</v>
      </c>
      <c r="J52" s="334">
        <v>14418</v>
      </c>
      <c r="K52" s="334">
        <v>13918</v>
      </c>
      <c r="L52" s="334">
        <v>14061</v>
      </c>
      <c r="M52" s="335">
        <v>13704</v>
      </c>
    </row>
    <row r="53" spans="2:13" ht="27.75" customHeight="1" thickBot="1" x14ac:dyDescent="0.25">
      <c r="B53" s="1176" t="s">
        <v>19</v>
      </c>
      <c r="C53" s="1177"/>
      <c r="D53" s="108"/>
      <c r="E53" s="1178" t="s">
        <v>44</v>
      </c>
      <c r="F53" s="1178"/>
      <c r="G53" s="1178"/>
      <c r="H53" s="1179"/>
      <c r="I53" s="336">
        <v>4853</v>
      </c>
      <c r="J53" s="337">
        <v>5121</v>
      </c>
      <c r="K53" s="337">
        <v>5258</v>
      </c>
      <c r="L53" s="337">
        <v>5838</v>
      </c>
      <c r="M53" s="338">
        <v>6825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gX88aBp+vpaRZRpc6CE2OStfUelnXDyMnQRr+whZpGqalyfEbaznwZKXphM2qKYuRvfEd7lrojIrpIejjj2Dw==" saltValue="oyw96W2NAaMrfmzEvV+6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5" t="s">
        <v>46</v>
      </c>
      <c r="D55" s="1195"/>
      <c r="E55" s="1196"/>
      <c r="F55" s="339">
        <v>5400</v>
      </c>
      <c r="G55" s="339">
        <v>4195</v>
      </c>
      <c r="H55" s="340">
        <v>3115</v>
      </c>
    </row>
    <row r="56" spans="2:8" ht="52.5" customHeight="1" x14ac:dyDescent="0.2">
      <c r="B56" s="120"/>
      <c r="C56" s="1197" t="s">
        <v>47</v>
      </c>
      <c r="D56" s="1197"/>
      <c r="E56" s="1198"/>
      <c r="F56" s="341">
        <v>35</v>
      </c>
      <c r="G56" s="341">
        <v>35</v>
      </c>
      <c r="H56" s="342">
        <v>35</v>
      </c>
    </row>
    <row r="57" spans="2:8" ht="53.25" customHeight="1" x14ac:dyDescent="0.2">
      <c r="B57" s="120"/>
      <c r="C57" s="1199" t="s">
        <v>48</v>
      </c>
      <c r="D57" s="1199"/>
      <c r="E57" s="1200"/>
      <c r="F57" s="343">
        <v>2284</v>
      </c>
      <c r="G57" s="343">
        <v>2652</v>
      </c>
      <c r="H57" s="344">
        <v>3023</v>
      </c>
    </row>
    <row r="58" spans="2:8" ht="45.75" customHeight="1" x14ac:dyDescent="0.2">
      <c r="B58" s="121"/>
      <c r="C58" s="1187" t="s">
        <v>545</v>
      </c>
      <c r="D58" s="1188"/>
      <c r="E58" s="1189"/>
      <c r="F58" s="345">
        <v>1235</v>
      </c>
      <c r="G58" s="345">
        <v>1303</v>
      </c>
      <c r="H58" s="346">
        <v>1315</v>
      </c>
    </row>
    <row r="59" spans="2:8" ht="45.75" customHeight="1" x14ac:dyDescent="0.2">
      <c r="B59" s="121"/>
      <c r="C59" s="1187" t="s">
        <v>546</v>
      </c>
      <c r="D59" s="1188"/>
      <c r="E59" s="1189"/>
      <c r="F59" s="345">
        <v>300</v>
      </c>
      <c r="G59" s="345">
        <v>600</v>
      </c>
      <c r="H59" s="346">
        <v>901</v>
      </c>
    </row>
    <row r="60" spans="2:8" ht="45.75" customHeight="1" x14ac:dyDescent="0.2">
      <c r="B60" s="121"/>
      <c r="C60" s="1187" t="s">
        <v>547</v>
      </c>
      <c r="D60" s="1188"/>
      <c r="E60" s="1189"/>
      <c r="F60" s="345">
        <v>446</v>
      </c>
      <c r="G60" s="345">
        <v>476</v>
      </c>
      <c r="H60" s="346">
        <v>507</v>
      </c>
    </row>
    <row r="61" spans="2:8" ht="45.75" customHeight="1" x14ac:dyDescent="0.2">
      <c r="B61" s="121"/>
      <c r="C61" s="1187" t="s">
        <v>548</v>
      </c>
      <c r="D61" s="1188"/>
      <c r="E61" s="1189"/>
      <c r="F61" s="345">
        <v>112</v>
      </c>
      <c r="G61" s="345">
        <v>112</v>
      </c>
      <c r="H61" s="346">
        <v>112</v>
      </c>
    </row>
    <row r="62" spans="2:8" ht="45.75" customHeight="1" thickBot="1" x14ac:dyDescent="0.25">
      <c r="B62" s="122"/>
      <c r="C62" s="1190" t="s">
        <v>549</v>
      </c>
      <c r="D62" s="1191"/>
      <c r="E62" s="1192"/>
      <c r="F62" s="347">
        <v>99</v>
      </c>
      <c r="G62" s="347">
        <v>67</v>
      </c>
      <c r="H62" s="348">
        <v>67</v>
      </c>
    </row>
    <row r="63" spans="2:8" ht="52.5" customHeight="1" thickBot="1" x14ac:dyDescent="0.25">
      <c r="B63" s="123"/>
      <c r="C63" s="1193" t="s">
        <v>49</v>
      </c>
      <c r="D63" s="1193"/>
      <c r="E63" s="1194"/>
      <c r="F63" s="349">
        <v>7719</v>
      </c>
      <c r="G63" s="349">
        <v>6882</v>
      </c>
      <c r="H63" s="350">
        <v>6173</v>
      </c>
    </row>
    <row r="64" spans="2:8" ht="13.2" x14ac:dyDescent="0.2"/>
  </sheetData>
  <sheetProtection algorithmName="SHA-512" hashValue="UdSDVmnMBhpukeEWkhd4tv3qCzWQiOL2oUorbcET1EJk7VK/O5VFIAbZzwmRmuCg6f2yW/V4UQItiERrAROSGQ==" saltValue="Guk5PAUognUurBPX9JNx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69079</v>
      </c>
      <c r="E3" s="142"/>
      <c r="F3" s="143">
        <v>63812</v>
      </c>
      <c r="G3" s="144"/>
      <c r="H3" s="145"/>
    </row>
    <row r="4" spans="1:8" x14ac:dyDescent="0.2">
      <c r="A4" s="146"/>
      <c r="B4" s="147"/>
      <c r="C4" s="148"/>
      <c r="D4" s="149">
        <v>26494</v>
      </c>
      <c r="E4" s="150"/>
      <c r="F4" s="151">
        <v>33848</v>
      </c>
      <c r="G4" s="152"/>
      <c r="H4" s="153"/>
    </row>
    <row r="5" spans="1:8" x14ac:dyDescent="0.2">
      <c r="A5" s="134" t="s">
        <v>518</v>
      </c>
      <c r="B5" s="139"/>
      <c r="C5" s="140"/>
      <c r="D5" s="141">
        <v>81425</v>
      </c>
      <c r="E5" s="142"/>
      <c r="F5" s="143">
        <v>54225</v>
      </c>
      <c r="G5" s="144"/>
      <c r="H5" s="145"/>
    </row>
    <row r="6" spans="1:8" x14ac:dyDescent="0.2">
      <c r="A6" s="146"/>
      <c r="B6" s="147"/>
      <c r="C6" s="148"/>
      <c r="D6" s="149">
        <v>25864</v>
      </c>
      <c r="E6" s="150"/>
      <c r="F6" s="151">
        <v>27337</v>
      </c>
      <c r="G6" s="152"/>
      <c r="H6" s="153"/>
    </row>
    <row r="7" spans="1:8" x14ac:dyDescent="0.2">
      <c r="A7" s="134" t="s">
        <v>519</v>
      </c>
      <c r="B7" s="139"/>
      <c r="C7" s="140"/>
      <c r="D7" s="141">
        <v>67984</v>
      </c>
      <c r="E7" s="142"/>
      <c r="F7" s="143">
        <v>54016</v>
      </c>
      <c r="G7" s="144"/>
      <c r="H7" s="145"/>
    </row>
    <row r="8" spans="1:8" x14ac:dyDescent="0.2">
      <c r="A8" s="146"/>
      <c r="B8" s="147"/>
      <c r="C8" s="148"/>
      <c r="D8" s="149">
        <v>45727</v>
      </c>
      <c r="E8" s="150"/>
      <c r="F8" s="151">
        <v>28078</v>
      </c>
      <c r="G8" s="152"/>
      <c r="H8" s="153"/>
    </row>
    <row r="9" spans="1:8" x14ac:dyDescent="0.2">
      <c r="A9" s="134" t="s">
        <v>520</v>
      </c>
      <c r="B9" s="139"/>
      <c r="C9" s="140"/>
      <c r="D9" s="141">
        <v>46973</v>
      </c>
      <c r="E9" s="142"/>
      <c r="F9" s="143">
        <v>52786</v>
      </c>
      <c r="G9" s="144"/>
      <c r="H9" s="145"/>
    </row>
    <row r="10" spans="1:8" x14ac:dyDescent="0.2">
      <c r="A10" s="146"/>
      <c r="B10" s="147"/>
      <c r="C10" s="148"/>
      <c r="D10" s="149">
        <v>37327</v>
      </c>
      <c r="E10" s="150"/>
      <c r="F10" s="151">
        <v>28742</v>
      </c>
      <c r="G10" s="152"/>
      <c r="H10" s="153"/>
    </row>
    <row r="11" spans="1:8" x14ac:dyDescent="0.2">
      <c r="A11" s="134" t="s">
        <v>521</v>
      </c>
      <c r="B11" s="139"/>
      <c r="C11" s="140"/>
      <c r="D11" s="141">
        <v>53715</v>
      </c>
      <c r="E11" s="142"/>
      <c r="F11" s="143">
        <v>58465</v>
      </c>
      <c r="G11" s="144"/>
      <c r="H11" s="145"/>
    </row>
    <row r="12" spans="1:8" x14ac:dyDescent="0.2">
      <c r="A12" s="146"/>
      <c r="B12" s="147"/>
      <c r="C12" s="154"/>
      <c r="D12" s="149">
        <v>18487</v>
      </c>
      <c r="E12" s="150"/>
      <c r="F12" s="151">
        <v>34452</v>
      </c>
      <c r="G12" s="152"/>
      <c r="H12" s="153"/>
    </row>
    <row r="13" spans="1:8" x14ac:dyDescent="0.2">
      <c r="A13" s="134"/>
      <c r="B13" s="139"/>
      <c r="C13" s="140"/>
      <c r="D13" s="141">
        <v>63835</v>
      </c>
      <c r="E13" s="142"/>
      <c r="F13" s="143">
        <v>56661</v>
      </c>
      <c r="G13" s="155"/>
      <c r="H13" s="145"/>
    </row>
    <row r="14" spans="1:8" x14ac:dyDescent="0.2">
      <c r="A14" s="146"/>
      <c r="B14" s="147"/>
      <c r="C14" s="148"/>
      <c r="D14" s="149">
        <v>30780</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10.050000000000001</v>
      </c>
      <c r="C19" s="156">
        <f>ROUND(VALUE(SUBSTITUTE(実質収支比率等に係る経年分析!G$48,"▲","-")),2)</f>
        <v>11.92</v>
      </c>
      <c r="D19" s="156">
        <f>ROUND(VALUE(SUBSTITUTE(実質収支比率等に係る経年分析!H$48,"▲","-")),2)</f>
        <v>5.76</v>
      </c>
      <c r="E19" s="156">
        <f>ROUND(VALUE(SUBSTITUTE(実質収支比率等に係る経年分析!I$48,"▲","-")),2)</f>
        <v>6.45</v>
      </c>
      <c r="F19" s="156">
        <f>ROUND(VALUE(SUBSTITUTE(実質収支比率等に係る経年分析!J$48,"▲","-")),2)</f>
        <v>6.2</v>
      </c>
    </row>
    <row r="20" spans="1:11" x14ac:dyDescent="0.2">
      <c r="A20" s="156" t="s">
        <v>53</v>
      </c>
      <c r="B20" s="156">
        <f>ROUND(VALUE(SUBSTITUTE(実質収支比率等に係る経年分析!F$47,"▲","-")),2)</f>
        <v>19.53</v>
      </c>
      <c r="C20" s="156">
        <f>ROUND(VALUE(SUBSTITUTE(実質収支比率等に係る経年分析!G$47,"▲","-")),2)</f>
        <v>24.38</v>
      </c>
      <c r="D20" s="156">
        <f>ROUND(VALUE(SUBSTITUTE(実質収支比率等に係る経年分析!H$47,"▲","-")),2)</f>
        <v>26.75</v>
      </c>
      <c r="E20" s="156">
        <f>ROUND(VALUE(SUBSTITUTE(実質収支比率等に係る経年分析!I$47,"▲","-")),2)</f>
        <v>20.84</v>
      </c>
      <c r="F20" s="156">
        <f>ROUND(VALUE(SUBSTITUTE(実質収支比率等に係る経年分析!J$47,"▲","-")),2)</f>
        <v>15.18</v>
      </c>
    </row>
    <row r="21" spans="1:11" x14ac:dyDescent="0.2">
      <c r="A21" s="156" t="s">
        <v>54</v>
      </c>
      <c r="B21" s="156">
        <f>IF(ISNUMBER(VALUE(SUBSTITUTE(実質収支比率等に係る経年分析!F$49,"▲","-"))),ROUND(VALUE(SUBSTITUTE(実質収支比率等に係る経年分析!F$49,"▲","-")),2),NA())</f>
        <v>5.91</v>
      </c>
      <c r="C21" s="156">
        <f>IF(ISNUMBER(VALUE(SUBSTITUTE(実質収支比率等に係る経年分析!G$49,"▲","-"))),ROUND(VALUE(SUBSTITUTE(実質収支比率等に係る経年分析!G$49,"▲","-")),2),NA())</f>
        <v>6.22</v>
      </c>
      <c r="D21" s="156">
        <f>IF(ISNUMBER(VALUE(SUBSTITUTE(実質収支比率等に係る経年分析!H$49,"▲","-"))),ROUND(VALUE(SUBSTITUTE(実質収支比率等に係る経年分析!H$49,"▲","-")),2),NA())</f>
        <v>-3.15</v>
      </c>
      <c r="E21" s="156">
        <f>IF(ISNUMBER(VALUE(SUBSTITUTE(実質収支比率等に係る経年分析!I$49,"▲","-"))),ROUND(VALUE(SUBSTITUTE(実質収支比率等に係る経年分析!I$49,"▲","-")),2),NA())</f>
        <v>-5.32</v>
      </c>
      <c r="F21" s="156">
        <f>IF(ISNUMBER(VALUE(SUBSTITUTE(実質収支比率等に係る経年分析!J$49,"▲","-"))),ROUND(VALUE(SUBSTITUTE(実質収支比率等に係る経年分析!J$49,"▲","-")),2),NA())</f>
        <v>-5.38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国民健康保険特別会計（直営診療施設勘定）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0.02</v>
      </c>
    </row>
    <row r="34" spans="1:16" x14ac:dyDescent="0.2">
      <c r="A34" s="157" t="str">
        <f>IF(連結実質赤字比率に係る赤字・黒字の構成分析!C$36="",NA(),連結実質赤字比率に係る赤字・黒字の構成分析!C$36)</f>
        <v>国民健康保険特別会計（事業勘定）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0.86</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1.1599999999999999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1.1399999999999999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10.029999999999999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6.19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1554</v>
      </c>
      <c r="E42" s="158"/>
      <c r="F42" s="158"/>
      <c r="G42" s="158">
        <f>'実質公債費比率（分子）の構造'!L$52</f>
        <v>1520</v>
      </c>
      <c r="H42" s="158"/>
      <c r="I42" s="158"/>
      <c r="J42" s="158">
        <f>'実質公債費比率（分子）の構造'!M$52</f>
        <v>1469</v>
      </c>
      <c r="K42" s="158"/>
      <c r="L42" s="158"/>
      <c r="M42" s="158">
        <f>'実質公債費比率（分子）の構造'!N$52</f>
        <v>1416</v>
      </c>
      <c r="N42" s="158"/>
      <c r="O42" s="158"/>
      <c r="P42" s="158">
        <f>'実質公債費比率（分子）の構造'!O$52</f>
        <v>1394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77</v>
      </c>
      <c r="C44" s="158"/>
      <c r="D44" s="158"/>
      <c r="E44" s="158">
        <f>'実質公債費比率（分子）の構造'!L$50</f>
        <v>79</v>
      </c>
      <c r="F44" s="158"/>
      <c r="G44" s="158"/>
      <c r="H44" s="158">
        <f>'実質公債費比率（分子）の構造'!M$50</f>
        <v>81</v>
      </c>
      <c r="I44" s="158"/>
      <c r="J44" s="158"/>
      <c r="K44" s="158">
        <f>'実質公債費比率（分子）の構造'!N$50</f>
        <v>83</v>
      </c>
      <c r="L44" s="158"/>
      <c r="M44" s="158"/>
      <c r="N44" s="158">
        <f>'実質公債費比率（分子）の構造'!O$50</f>
        <v>86</v>
      </c>
      <c r="O44" s="158"/>
      <c r="P44" s="158"/>
    </row>
    <row r="45" spans="1:16" x14ac:dyDescent="0.2">
      <c r="A45" s="158" t="s">
        <v>63</v>
      </c>
      <c r="B45" s="158">
        <f>'実質公債費比率（分子）の構造'!K$49</f>
        <v>404</v>
      </c>
      <c r="C45" s="158"/>
      <c r="D45" s="158"/>
      <c r="E45" s="158">
        <f>'実質公債費比率（分子）の構造'!L$49</f>
        <v>413</v>
      </c>
      <c r="F45" s="158"/>
      <c r="G45" s="158"/>
      <c r="H45" s="158">
        <f>'実質公債費比率（分子）の構造'!M$49</f>
        <v>426</v>
      </c>
      <c r="I45" s="158"/>
      <c r="J45" s="158"/>
      <c r="K45" s="158">
        <f>'実質公債費比率（分子）の構造'!N$49</f>
        <v>420</v>
      </c>
      <c r="L45" s="158"/>
      <c r="M45" s="158"/>
      <c r="N45" s="158">
        <f>'実質公債費比率（分子）の構造'!O$49</f>
        <v>402</v>
      </c>
      <c r="O45" s="158"/>
      <c r="P45" s="158"/>
    </row>
    <row r="46" spans="1:16" x14ac:dyDescent="0.2">
      <c r="A46" s="158" t="s">
        <v>64</v>
      </c>
      <c r="B46" s="158">
        <f>'実質公債費比率（分子）の構造'!K$48</f>
        <v>13</v>
      </c>
      <c r="C46" s="158"/>
      <c r="D46" s="158"/>
      <c r="E46" s="158">
        <f>'実質公債費比率（分子）の構造'!L$48</f>
        <v>13</v>
      </c>
      <c r="F46" s="158"/>
      <c r="G46" s="158"/>
      <c r="H46" s="158">
        <f>'実質公債費比率（分子）の構造'!M$48</f>
        <v>13</v>
      </c>
      <c r="I46" s="158"/>
      <c r="J46" s="158"/>
      <c r="K46" s="158">
        <f>'実質公債費比率（分子）の構造'!N$48</f>
        <v>12</v>
      </c>
      <c r="L46" s="158"/>
      <c r="M46" s="158"/>
      <c r="N46" s="158">
        <f>'実質公債費比率（分子）の構造'!O$48</f>
        <v>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1640</v>
      </c>
      <c r="C49" s="158"/>
      <c r="D49" s="158"/>
      <c r="E49" s="158">
        <f>'実質公債費比率（分子）の構造'!L$45</f>
        <v>1617</v>
      </c>
      <c r="F49" s="158"/>
      <c r="G49" s="158"/>
      <c r="H49" s="158">
        <f>'実質公債費比率（分子）の構造'!M$45</f>
        <v>1723</v>
      </c>
      <c r="I49" s="158"/>
      <c r="J49" s="158"/>
      <c r="K49" s="158">
        <f>'実質公債費比率（分子）の構造'!N$45</f>
        <v>1920</v>
      </c>
      <c r="L49" s="158"/>
      <c r="M49" s="158"/>
      <c r="N49" s="158">
        <f>'実質公債費比率（分子）の構造'!O$45</f>
        <v>2058</v>
      </c>
      <c r="O49" s="158"/>
      <c r="P49" s="158"/>
    </row>
    <row r="50" spans="1:16" x14ac:dyDescent="0.2">
      <c r="A50" s="158" t="s">
        <v>67</v>
      </c>
      <c r="B50" s="158" t="e">
        <f>NA()</f>
        <v>#N/A</v>
      </c>
      <c r="C50" s="158">
        <f>IF(ISNUMBER('実質公債費比率（分子）の構造'!K$53),'実質公債費比率（分子）の構造'!K$53,NA())</f>
        <v>580</v>
      </c>
      <c r="D50" s="158" t="e">
        <f>NA()</f>
        <v>#N/A</v>
      </c>
      <c r="E50" s="158" t="e">
        <f>NA()</f>
        <v>#N/A</v>
      </c>
      <c r="F50" s="158">
        <f>IF(ISNUMBER('実質公債費比率（分子）の構造'!L$53),'実質公債費比率（分子）の構造'!L$53,NA())</f>
        <v>602</v>
      </c>
      <c r="G50" s="158" t="e">
        <f>NA()</f>
        <v>#N/A</v>
      </c>
      <c r="H50" s="158" t="e">
        <f>NA()</f>
        <v>#N/A</v>
      </c>
      <c r="I50" s="158">
        <f>IF(ISNUMBER('実質公債費比率（分子）の構造'!M$53),'実質公債費比率（分子）の構造'!M$53,NA())</f>
        <v>774</v>
      </c>
      <c r="J50" s="158" t="e">
        <f>NA()</f>
        <v>#N/A</v>
      </c>
      <c r="K50" s="158" t="e">
        <f>NA()</f>
        <v>#N/A</v>
      </c>
      <c r="L50" s="158">
        <f>IF(ISNUMBER('実質公債費比率（分子）の構造'!N$53),'実質公債費比率（分子）の構造'!N$53,NA())</f>
        <v>1019</v>
      </c>
      <c r="M50" s="158" t="e">
        <f>NA()</f>
        <v>#N/A</v>
      </c>
      <c r="N50" s="158" t="e">
        <f>NA()</f>
        <v>#N/A</v>
      </c>
      <c r="O50" s="158">
        <f>IF(ISNUMBER('実質公債費比率（分子）の構造'!O$53),'実質公債費比率（分子）の構造'!O$53,NA())</f>
        <v>1166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14437</v>
      </c>
      <c r="E56" s="157"/>
      <c r="F56" s="157"/>
      <c r="G56" s="157">
        <f>'将来負担比率（分子）の構造'!J$52</f>
        <v>14418</v>
      </c>
      <c r="H56" s="157"/>
      <c r="I56" s="157"/>
      <c r="J56" s="157">
        <f>'将来負担比率（分子）の構造'!K$52</f>
        <v>13918</v>
      </c>
      <c r="K56" s="157"/>
      <c r="L56" s="157"/>
      <c r="M56" s="157">
        <f>'将来負担比率（分子）の構造'!L$52</f>
        <v>14061</v>
      </c>
      <c r="N56" s="157"/>
      <c r="O56" s="157"/>
      <c r="P56" s="157">
        <f>'将来負担比率（分子）の構造'!M$52</f>
        <v>13704</v>
      </c>
    </row>
    <row r="57" spans="1:16" x14ac:dyDescent="0.2">
      <c r="A57" s="157" t="s">
        <v>42</v>
      </c>
      <c r="B57" s="157"/>
      <c r="C57" s="157"/>
      <c r="D57" s="157">
        <f>'将来負担比率（分子）の構造'!I$51</f>
        <v>6874</v>
      </c>
      <c r="E57" s="157"/>
      <c r="F57" s="157"/>
      <c r="G57" s="157">
        <f>'将来負担比率（分子）の構造'!J$51</f>
        <v>6932</v>
      </c>
      <c r="H57" s="157"/>
      <c r="I57" s="157"/>
      <c r="J57" s="157">
        <f>'将来負担比率（分子）の構造'!K$51</f>
        <v>6706</v>
      </c>
      <c r="K57" s="157"/>
      <c r="L57" s="157"/>
      <c r="M57" s="157">
        <f>'将来負担比率（分子）の構造'!L$51</f>
        <v>6591</v>
      </c>
      <c r="N57" s="157"/>
      <c r="O57" s="157"/>
      <c r="P57" s="157">
        <f>'将来負担比率（分子）の構造'!M$51</f>
        <v>6485</v>
      </c>
    </row>
    <row r="58" spans="1:16" x14ac:dyDescent="0.2">
      <c r="A58" s="157" t="s">
        <v>41</v>
      </c>
      <c r="B58" s="157"/>
      <c r="C58" s="157"/>
      <c r="D58" s="157">
        <f>'将来負担比率（分子）の構造'!I$50</f>
        <v>6864</v>
      </c>
      <c r="E58" s="157"/>
      <c r="F58" s="157"/>
      <c r="G58" s="157">
        <f>'将来負担比率（分子）の構造'!J$50</f>
        <v>7756</v>
      </c>
      <c r="H58" s="157"/>
      <c r="I58" s="157"/>
      <c r="J58" s="157">
        <f>'将来負担比率（分子）の構造'!K$50</f>
        <v>8894</v>
      </c>
      <c r="K58" s="157"/>
      <c r="L58" s="157"/>
      <c r="M58" s="157">
        <f>'将来負担比率（分子）の構造'!L$50</f>
        <v>8267</v>
      </c>
      <c r="N58" s="157"/>
      <c r="O58" s="157"/>
      <c r="P58" s="157">
        <f>'将来負担比率（分子）の構造'!M$50</f>
        <v>7601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7192</v>
      </c>
      <c r="C62" s="157"/>
      <c r="D62" s="157"/>
      <c r="E62" s="157">
        <f>'将来負担比率（分子）の構造'!J$45</f>
        <v>6765</v>
      </c>
      <c r="F62" s="157"/>
      <c r="G62" s="157"/>
      <c r="H62" s="157">
        <f>'将来負担比率（分子）の構造'!K$45</f>
        <v>6343</v>
      </c>
      <c r="I62" s="157"/>
      <c r="J62" s="157"/>
      <c r="K62" s="157">
        <f>'将来負担比率（分子）の構造'!L$45</f>
        <v>5981</v>
      </c>
      <c r="L62" s="157"/>
      <c r="M62" s="157"/>
      <c r="N62" s="157">
        <f>'将来負担比率（分子）の構造'!M$45</f>
        <v>5922</v>
      </c>
      <c r="O62" s="157"/>
      <c r="P62" s="157"/>
    </row>
    <row r="63" spans="1:16" x14ac:dyDescent="0.2">
      <c r="A63" s="157" t="s">
        <v>34</v>
      </c>
      <c r="B63" s="157">
        <f>'将来負担比率（分子）の構造'!I$44</f>
        <v>9442</v>
      </c>
      <c r="C63" s="157"/>
      <c r="D63" s="157"/>
      <c r="E63" s="157">
        <f>'将来負担比率（分子）の構造'!J$44</f>
        <v>9118</v>
      </c>
      <c r="F63" s="157"/>
      <c r="G63" s="157"/>
      <c r="H63" s="157">
        <f>'将来負担比率（分子）の構造'!K$44</f>
        <v>8619</v>
      </c>
      <c r="I63" s="157"/>
      <c r="J63" s="157"/>
      <c r="K63" s="157">
        <f>'将来負担比率（分子）の構造'!L$44</f>
        <v>8266</v>
      </c>
      <c r="L63" s="157"/>
      <c r="M63" s="157"/>
      <c r="N63" s="157">
        <f>'将来負担比率（分子）の構造'!M$44</f>
        <v>8009</v>
      </c>
      <c r="O63" s="157"/>
      <c r="P63" s="157"/>
    </row>
    <row r="64" spans="1:16" x14ac:dyDescent="0.2">
      <c r="A64" s="157" t="s">
        <v>33</v>
      </c>
      <c r="B64" s="157">
        <f>'将来負担比率（分子）の構造'!I$43</f>
        <v>115</v>
      </c>
      <c r="C64" s="157"/>
      <c r="D64" s="157"/>
      <c r="E64" s="157">
        <f>'将来負担比率（分子）の構造'!J$43</f>
        <v>105</v>
      </c>
      <c r="F64" s="157"/>
      <c r="G64" s="157"/>
      <c r="H64" s="157">
        <f>'将来負担比率（分子）の構造'!K$43</f>
        <v>102</v>
      </c>
      <c r="I64" s="157"/>
      <c r="J64" s="157"/>
      <c r="K64" s="157">
        <f>'将来負担比率（分子）の構造'!L$43</f>
        <v>89</v>
      </c>
      <c r="L64" s="157"/>
      <c r="M64" s="157"/>
      <c r="N64" s="157">
        <f>'将来負担比率（分子）の構造'!M$43</f>
        <v>89</v>
      </c>
      <c r="O64" s="157"/>
      <c r="P64" s="157"/>
    </row>
    <row r="65" spans="1:16" x14ac:dyDescent="0.2">
      <c r="A65" s="157" t="s">
        <v>32</v>
      </c>
      <c r="B65" s="157">
        <f>'将来負担比率（分子）の構造'!I$42</f>
        <v>1528</v>
      </c>
      <c r="C65" s="157"/>
      <c r="D65" s="157"/>
      <c r="E65" s="157">
        <f>'将来負担比率（分子）の構造'!J$42</f>
        <v>1419</v>
      </c>
      <c r="F65" s="157"/>
      <c r="G65" s="157"/>
      <c r="H65" s="157">
        <f>'将来負担比率（分子）の構造'!K$42</f>
        <v>1314</v>
      </c>
      <c r="I65" s="157"/>
      <c r="J65" s="157"/>
      <c r="K65" s="157">
        <f>'将来負担比率（分子）の構造'!L$42</f>
        <v>1203</v>
      </c>
      <c r="L65" s="157"/>
      <c r="M65" s="157"/>
      <c r="N65" s="157">
        <f>'将来負担比率（分子）の構造'!M$42</f>
        <v>1066</v>
      </c>
      <c r="O65" s="157"/>
      <c r="P65" s="157"/>
    </row>
    <row r="66" spans="1:16" x14ac:dyDescent="0.2">
      <c r="A66" s="157" t="s">
        <v>31</v>
      </c>
      <c r="B66" s="157">
        <f>'将来負担比率（分子）の構造'!I$41</f>
        <v>14752</v>
      </c>
      <c r="C66" s="157"/>
      <c r="D66" s="157"/>
      <c r="E66" s="157">
        <f>'将来負担比率（分子）の構造'!J$41</f>
        <v>16819</v>
      </c>
      <c r="F66" s="157"/>
      <c r="G66" s="157"/>
      <c r="H66" s="157">
        <f>'将来負担比率（分子）の構造'!K$41</f>
        <v>18399</v>
      </c>
      <c r="I66" s="157"/>
      <c r="J66" s="157"/>
      <c r="K66" s="157">
        <f>'将来負担比率（分子）の構造'!L$41</f>
        <v>19218</v>
      </c>
      <c r="L66" s="157"/>
      <c r="M66" s="157"/>
      <c r="N66" s="157">
        <f>'将来負担比率（分子）の構造'!M$41</f>
        <v>19530</v>
      </c>
      <c r="O66" s="157"/>
      <c r="P66" s="157"/>
    </row>
    <row r="67" spans="1:16" x14ac:dyDescent="0.2">
      <c r="A67" s="157" t="s">
        <v>71</v>
      </c>
      <c r="B67" s="157" t="e">
        <f>NA()</f>
        <v>#N/A</v>
      </c>
      <c r="C67" s="157">
        <f>IF(ISNUMBER('将来負担比率（分子）の構造'!I$53), IF('将来負担比率（分子）の構造'!I$53 &lt; 0, 0, '将来負担比率（分子）の構造'!I$53), NA())</f>
        <v>4853</v>
      </c>
      <c r="D67" s="157" t="e">
        <f>NA()</f>
        <v>#N/A</v>
      </c>
      <c r="E67" s="157" t="e">
        <f>NA()</f>
        <v>#N/A</v>
      </c>
      <c r="F67" s="157">
        <f>IF(ISNUMBER('将来負担比率（分子）の構造'!J$53), IF('将来負担比率（分子）の構造'!J$53 &lt; 0, 0, '将来負担比率（分子）の構造'!J$53), NA())</f>
        <v>5121</v>
      </c>
      <c r="G67" s="157" t="e">
        <f>NA()</f>
        <v>#N/A</v>
      </c>
      <c r="H67" s="157" t="e">
        <f>NA()</f>
        <v>#N/A</v>
      </c>
      <c r="I67" s="157">
        <f>IF(ISNUMBER('将来負担比率（分子）の構造'!K$53), IF('将来負担比率（分子）の構造'!K$53 &lt; 0, 0, '将来負担比率（分子）の構造'!K$53), NA())</f>
        <v>5258</v>
      </c>
      <c r="J67" s="157" t="e">
        <f>NA()</f>
        <v>#N/A</v>
      </c>
      <c r="K67" s="157" t="e">
        <f>NA()</f>
        <v>#N/A</v>
      </c>
      <c r="L67" s="157">
        <f>IF(ISNUMBER('将来負担比率（分子）の構造'!L$53), IF('将来負担比率（分子）の構造'!L$53 &lt; 0, 0, '将来負担比率（分子）の構造'!L$53), NA())</f>
        <v>5838</v>
      </c>
      <c r="M67" s="157" t="e">
        <f>NA()</f>
        <v>#N/A</v>
      </c>
      <c r="N67" s="157" t="e">
        <f>NA()</f>
        <v>#N/A</v>
      </c>
      <c r="O67" s="157">
        <f>IF(ISNUMBER('将来負担比率（分子）の構造'!M$53), IF('将来負担比率（分子）の構造'!M$53 &lt; 0, 0, '将来負担比率（分子）の構造'!M$53), NA())</f>
        <v>6825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5400</v>
      </c>
      <c r="C72" s="161">
        <f>基金残高に係る経年分析!G55</f>
        <v>4195</v>
      </c>
      <c r="D72" s="161">
        <f>基金残高に係る経年分析!H55</f>
        <v>3115</v>
      </c>
    </row>
    <row r="73" spans="1:16" x14ac:dyDescent="0.2">
      <c r="A73" s="160" t="s">
        <v>74</v>
      </c>
      <c r="B73" s="161">
        <f>基金残高に係る経年分析!F56</f>
        <v>35</v>
      </c>
      <c r="C73" s="161">
        <f>基金残高に係る経年分析!G56</f>
        <v>35</v>
      </c>
      <c r="D73" s="161">
        <f>基金残高に係る経年分析!H56</f>
        <v>35</v>
      </c>
    </row>
    <row r="74" spans="1:16" x14ac:dyDescent="0.2">
      <c r="A74" s="160" t="s">
        <v>75</v>
      </c>
      <c r="B74" s="161">
        <f>基金残高に係る経年分析!F57</f>
        <v>2284</v>
      </c>
      <c r="C74" s="161">
        <f>基金残高に係る経年分析!G57</f>
        <v>2652</v>
      </c>
      <c r="D74" s="161">
        <f>基金残高に係る経年分析!H57</f>
        <v>3023</v>
      </c>
    </row>
  </sheetData>
  <sheetProtection algorithmName="SHA-512" hashValue="2GVs35w8TkFFd1bVs2qSYlJY21nYHLyTLCFxYb5v/yrb+BxN9bZKmR/5t+/P/v+q1y7EEeLDCWPngSmUWDJqVA==" saltValue="yrYcVwfH9MqojfZCZdDk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17795980</v>
      </c>
      <c r="S5" s="664"/>
      <c r="T5" s="664"/>
      <c r="U5" s="664"/>
      <c r="V5" s="664"/>
      <c r="W5" s="664"/>
      <c r="X5" s="664"/>
      <c r="Y5" s="689"/>
      <c r="Z5" s="702">
        <v>45.6</v>
      </c>
      <c r="AA5" s="702"/>
      <c r="AB5" s="702"/>
      <c r="AC5" s="702"/>
      <c r="AD5" s="703">
        <v>16963595</v>
      </c>
      <c r="AE5" s="703"/>
      <c r="AF5" s="703"/>
      <c r="AG5" s="703"/>
      <c r="AH5" s="703"/>
      <c r="AI5" s="703"/>
      <c r="AJ5" s="703"/>
      <c r="AK5" s="703"/>
      <c r="AL5" s="690">
        <v>80.7</v>
      </c>
      <c r="AM5" s="672"/>
      <c r="AN5" s="672"/>
      <c r="AO5" s="691"/>
      <c r="AP5" s="666" t="s">
        <v>216</v>
      </c>
      <c r="AQ5" s="667"/>
      <c r="AR5" s="667"/>
      <c r="AS5" s="667"/>
      <c r="AT5" s="667"/>
      <c r="AU5" s="667"/>
      <c r="AV5" s="667"/>
      <c r="AW5" s="667"/>
      <c r="AX5" s="667"/>
      <c r="AY5" s="667"/>
      <c r="AZ5" s="667"/>
      <c r="BA5" s="667"/>
      <c r="BB5" s="667"/>
      <c r="BC5" s="667"/>
      <c r="BD5" s="667"/>
      <c r="BE5" s="667"/>
      <c r="BF5" s="668"/>
      <c r="BG5" s="608">
        <v>17177221</v>
      </c>
      <c r="BH5" s="609"/>
      <c r="BI5" s="609"/>
      <c r="BJ5" s="609"/>
      <c r="BK5" s="609"/>
      <c r="BL5" s="609"/>
      <c r="BM5" s="609"/>
      <c r="BN5" s="610"/>
      <c r="BO5" s="646">
        <v>96.5</v>
      </c>
      <c r="BP5" s="646"/>
      <c r="BQ5" s="646"/>
      <c r="BR5" s="646"/>
      <c r="BS5" s="647">
        <v>217290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585502</v>
      </c>
      <c r="S6" s="609"/>
      <c r="T6" s="609"/>
      <c r="U6" s="609"/>
      <c r="V6" s="609"/>
      <c r="W6" s="609"/>
      <c r="X6" s="609"/>
      <c r="Y6" s="610"/>
      <c r="Z6" s="646">
        <v>1.5</v>
      </c>
      <c r="AA6" s="646"/>
      <c r="AB6" s="646"/>
      <c r="AC6" s="646"/>
      <c r="AD6" s="647">
        <v>585502</v>
      </c>
      <c r="AE6" s="647"/>
      <c r="AF6" s="647"/>
      <c r="AG6" s="647"/>
      <c r="AH6" s="647"/>
      <c r="AI6" s="647"/>
      <c r="AJ6" s="647"/>
      <c r="AK6" s="647"/>
      <c r="AL6" s="611">
        <v>2.8</v>
      </c>
      <c r="AM6" s="612"/>
      <c r="AN6" s="612"/>
      <c r="AO6" s="648"/>
      <c r="AP6" s="605" t="s">
        <v>221</v>
      </c>
      <c r="AQ6" s="606"/>
      <c r="AR6" s="606"/>
      <c r="AS6" s="606"/>
      <c r="AT6" s="606"/>
      <c r="AU6" s="606"/>
      <c r="AV6" s="606"/>
      <c r="AW6" s="606"/>
      <c r="AX6" s="606"/>
      <c r="AY6" s="606"/>
      <c r="AZ6" s="606"/>
      <c r="BA6" s="606"/>
      <c r="BB6" s="606"/>
      <c r="BC6" s="606"/>
      <c r="BD6" s="606"/>
      <c r="BE6" s="606"/>
      <c r="BF6" s="607"/>
      <c r="BG6" s="608">
        <v>17177221</v>
      </c>
      <c r="BH6" s="609"/>
      <c r="BI6" s="609"/>
      <c r="BJ6" s="609"/>
      <c r="BK6" s="609"/>
      <c r="BL6" s="609"/>
      <c r="BM6" s="609"/>
      <c r="BN6" s="610"/>
      <c r="BO6" s="646">
        <v>96.5</v>
      </c>
      <c r="BP6" s="646"/>
      <c r="BQ6" s="646"/>
      <c r="BR6" s="646"/>
      <c r="BS6" s="647">
        <v>217290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285760</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285760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6574</v>
      </c>
      <c r="S7" s="609"/>
      <c r="T7" s="609"/>
      <c r="U7" s="609"/>
      <c r="V7" s="609"/>
      <c r="W7" s="609"/>
      <c r="X7" s="609"/>
      <c r="Y7" s="610"/>
      <c r="Z7" s="646">
        <v>0</v>
      </c>
      <c r="AA7" s="646"/>
      <c r="AB7" s="646"/>
      <c r="AC7" s="646"/>
      <c r="AD7" s="647">
        <v>6574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5738410</v>
      </c>
      <c r="BH7" s="609"/>
      <c r="BI7" s="609"/>
      <c r="BJ7" s="609"/>
      <c r="BK7" s="609"/>
      <c r="BL7" s="609"/>
      <c r="BM7" s="609"/>
      <c r="BN7" s="610"/>
      <c r="BO7" s="646">
        <v>32.200000000000003</v>
      </c>
      <c r="BP7" s="646"/>
      <c r="BQ7" s="646"/>
      <c r="BR7" s="646"/>
      <c r="BS7" s="647">
        <v>217290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4980715</v>
      </c>
      <c r="CS7" s="609"/>
      <c r="CT7" s="609"/>
      <c r="CU7" s="609"/>
      <c r="CV7" s="609"/>
      <c r="CW7" s="609"/>
      <c r="CX7" s="609"/>
      <c r="CY7" s="610"/>
      <c r="CZ7" s="646">
        <v>13.3</v>
      </c>
      <c r="DA7" s="646"/>
      <c r="DB7" s="646"/>
      <c r="DC7" s="646"/>
      <c r="DD7" s="614">
        <v>105964</v>
      </c>
      <c r="DE7" s="609"/>
      <c r="DF7" s="609"/>
      <c r="DG7" s="609"/>
      <c r="DH7" s="609"/>
      <c r="DI7" s="609"/>
      <c r="DJ7" s="609"/>
      <c r="DK7" s="609"/>
      <c r="DL7" s="609"/>
      <c r="DM7" s="609"/>
      <c r="DN7" s="609"/>
      <c r="DO7" s="609"/>
      <c r="DP7" s="610"/>
      <c r="DQ7" s="614">
        <v>4211003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110698</v>
      </c>
      <c r="S8" s="609"/>
      <c r="T8" s="609"/>
      <c r="U8" s="609"/>
      <c r="V8" s="609"/>
      <c r="W8" s="609"/>
      <c r="X8" s="609"/>
      <c r="Y8" s="610"/>
      <c r="Z8" s="646">
        <v>0.3</v>
      </c>
      <c r="AA8" s="646"/>
      <c r="AB8" s="646"/>
      <c r="AC8" s="646"/>
      <c r="AD8" s="647">
        <v>110698</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135713</v>
      </c>
      <c r="BH8" s="609"/>
      <c r="BI8" s="609"/>
      <c r="BJ8" s="609"/>
      <c r="BK8" s="609"/>
      <c r="BL8" s="609"/>
      <c r="BM8" s="609"/>
      <c r="BN8" s="610"/>
      <c r="BO8" s="646">
        <v>0.8</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14410730</v>
      </c>
      <c r="CS8" s="609"/>
      <c r="CT8" s="609"/>
      <c r="CU8" s="609"/>
      <c r="CV8" s="609"/>
      <c r="CW8" s="609"/>
      <c r="CX8" s="609"/>
      <c r="CY8" s="610"/>
      <c r="CZ8" s="646">
        <v>38.4</v>
      </c>
      <c r="DA8" s="646"/>
      <c r="DB8" s="646"/>
      <c r="DC8" s="646"/>
      <c r="DD8" s="614">
        <v>50260</v>
      </c>
      <c r="DE8" s="609"/>
      <c r="DF8" s="609"/>
      <c r="DG8" s="609"/>
      <c r="DH8" s="609"/>
      <c r="DI8" s="609"/>
      <c r="DJ8" s="609"/>
      <c r="DK8" s="609"/>
      <c r="DL8" s="609"/>
      <c r="DM8" s="609"/>
      <c r="DN8" s="609"/>
      <c r="DO8" s="609"/>
      <c r="DP8" s="610"/>
      <c r="DQ8" s="614">
        <v>7639553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165822</v>
      </c>
      <c r="S9" s="609"/>
      <c r="T9" s="609"/>
      <c r="U9" s="609"/>
      <c r="V9" s="609"/>
      <c r="W9" s="609"/>
      <c r="X9" s="609"/>
      <c r="Y9" s="610"/>
      <c r="Z9" s="646">
        <v>0.4</v>
      </c>
      <c r="AA9" s="646"/>
      <c r="AB9" s="646"/>
      <c r="AC9" s="646"/>
      <c r="AD9" s="647">
        <v>165822</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4427309</v>
      </c>
      <c r="BH9" s="609"/>
      <c r="BI9" s="609"/>
      <c r="BJ9" s="609"/>
      <c r="BK9" s="609"/>
      <c r="BL9" s="609"/>
      <c r="BM9" s="609"/>
      <c r="BN9" s="610"/>
      <c r="BO9" s="646">
        <v>24.9</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4111511</v>
      </c>
      <c r="CS9" s="609"/>
      <c r="CT9" s="609"/>
      <c r="CU9" s="609"/>
      <c r="CV9" s="609"/>
      <c r="CW9" s="609"/>
      <c r="CX9" s="609"/>
      <c r="CY9" s="610"/>
      <c r="CZ9" s="646">
        <v>11</v>
      </c>
      <c r="DA9" s="646"/>
      <c r="DB9" s="646"/>
      <c r="DC9" s="646"/>
      <c r="DD9" s="614">
        <v>198436</v>
      </c>
      <c r="DE9" s="609"/>
      <c r="DF9" s="609"/>
      <c r="DG9" s="609"/>
      <c r="DH9" s="609"/>
      <c r="DI9" s="609"/>
      <c r="DJ9" s="609"/>
      <c r="DK9" s="609"/>
      <c r="DL9" s="609"/>
      <c r="DM9" s="609"/>
      <c r="DN9" s="609"/>
      <c r="DO9" s="609"/>
      <c r="DP9" s="610"/>
      <c r="DQ9" s="614">
        <v>2942507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238248</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49228</v>
      </c>
      <c r="CS10" s="609"/>
      <c r="CT10" s="609"/>
      <c r="CU10" s="609"/>
      <c r="CV10" s="609"/>
      <c r="CW10" s="609"/>
      <c r="CX10" s="609"/>
      <c r="CY10" s="610"/>
      <c r="CZ10" s="646">
        <v>0.1</v>
      </c>
      <c r="DA10" s="646"/>
      <c r="DB10" s="646"/>
      <c r="DC10" s="646"/>
      <c r="DD10" s="614">
        <v>8360</v>
      </c>
      <c r="DE10" s="609"/>
      <c r="DF10" s="609"/>
      <c r="DG10" s="609"/>
      <c r="DH10" s="609"/>
      <c r="DI10" s="609"/>
      <c r="DJ10" s="609"/>
      <c r="DK10" s="609"/>
      <c r="DL10" s="609"/>
      <c r="DM10" s="609"/>
      <c r="DN10" s="609"/>
      <c r="DO10" s="609"/>
      <c r="DP10" s="610"/>
      <c r="DQ10" s="614">
        <v>49127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2181213</v>
      </c>
      <c r="S11" s="609"/>
      <c r="T11" s="609"/>
      <c r="U11" s="609"/>
      <c r="V11" s="609"/>
      <c r="W11" s="609"/>
      <c r="X11" s="609"/>
      <c r="Y11" s="610"/>
      <c r="Z11" s="611">
        <v>5.6</v>
      </c>
      <c r="AA11" s="612"/>
      <c r="AB11" s="612"/>
      <c r="AC11" s="613"/>
      <c r="AD11" s="614">
        <v>2181213</v>
      </c>
      <c r="AE11" s="609"/>
      <c r="AF11" s="609"/>
      <c r="AG11" s="609"/>
      <c r="AH11" s="609"/>
      <c r="AI11" s="609"/>
      <c r="AJ11" s="609"/>
      <c r="AK11" s="610"/>
      <c r="AL11" s="611">
        <v>10.4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937140</v>
      </c>
      <c r="BH11" s="609"/>
      <c r="BI11" s="609"/>
      <c r="BJ11" s="609"/>
      <c r="BK11" s="609"/>
      <c r="BL11" s="609"/>
      <c r="BM11" s="609"/>
      <c r="BN11" s="610"/>
      <c r="BO11" s="646">
        <v>5.3</v>
      </c>
      <c r="BP11" s="646"/>
      <c r="BQ11" s="646"/>
      <c r="BR11" s="646"/>
      <c r="BS11" s="647">
        <v>217290</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1018925</v>
      </c>
      <c r="CS11" s="609"/>
      <c r="CT11" s="609"/>
      <c r="CU11" s="609"/>
      <c r="CV11" s="609"/>
      <c r="CW11" s="609"/>
      <c r="CX11" s="609"/>
      <c r="CY11" s="610"/>
      <c r="CZ11" s="646">
        <v>2.7</v>
      </c>
      <c r="DA11" s="646"/>
      <c r="DB11" s="646"/>
      <c r="DC11" s="646"/>
      <c r="DD11" s="614">
        <v>447134</v>
      </c>
      <c r="DE11" s="609"/>
      <c r="DF11" s="609"/>
      <c r="DG11" s="609"/>
      <c r="DH11" s="609"/>
      <c r="DI11" s="609"/>
      <c r="DJ11" s="609"/>
      <c r="DK11" s="609"/>
      <c r="DL11" s="609"/>
      <c r="DM11" s="609"/>
      <c r="DN11" s="609"/>
      <c r="DO11" s="609"/>
      <c r="DP11" s="610"/>
      <c r="DQ11" s="614">
        <v>491775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146553</v>
      </c>
      <c r="S12" s="609"/>
      <c r="T12" s="609"/>
      <c r="U12" s="609"/>
      <c r="V12" s="609"/>
      <c r="W12" s="609"/>
      <c r="X12" s="609"/>
      <c r="Y12" s="610"/>
      <c r="Z12" s="646">
        <v>0.4</v>
      </c>
      <c r="AA12" s="646"/>
      <c r="AB12" s="646"/>
      <c r="AC12" s="646"/>
      <c r="AD12" s="647">
        <v>146553</v>
      </c>
      <c r="AE12" s="647"/>
      <c r="AF12" s="647"/>
      <c r="AG12" s="647"/>
      <c r="AH12" s="647"/>
      <c r="AI12" s="647"/>
      <c r="AJ12" s="647"/>
      <c r="AK12" s="647"/>
      <c r="AL12" s="611">
        <v>0.7</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10360725</v>
      </c>
      <c r="BH12" s="609"/>
      <c r="BI12" s="609"/>
      <c r="BJ12" s="609"/>
      <c r="BK12" s="609"/>
      <c r="BL12" s="609"/>
      <c r="BM12" s="609"/>
      <c r="BN12" s="610"/>
      <c r="BO12" s="646">
        <v>58.2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732537</v>
      </c>
      <c r="CS12" s="609"/>
      <c r="CT12" s="609"/>
      <c r="CU12" s="609"/>
      <c r="CV12" s="609"/>
      <c r="CW12" s="609"/>
      <c r="CX12" s="609"/>
      <c r="CY12" s="610"/>
      <c r="CZ12" s="646">
        <v>2</v>
      </c>
      <c r="DA12" s="646"/>
      <c r="DB12" s="646"/>
      <c r="DC12" s="646"/>
      <c r="DD12" s="614">
        <v>407</v>
      </c>
      <c r="DE12" s="609"/>
      <c r="DF12" s="609"/>
      <c r="DG12" s="609"/>
      <c r="DH12" s="609"/>
      <c r="DI12" s="609"/>
      <c r="DJ12" s="609"/>
      <c r="DK12" s="609"/>
      <c r="DL12" s="609"/>
      <c r="DM12" s="609"/>
      <c r="DN12" s="609"/>
      <c r="DO12" s="609"/>
      <c r="DP12" s="610"/>
      <c r="DQ12" s="614">
        <v>479609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10348544</v>
      </c>
      <c r="BH13" s="609"/>
      <c r="BI13" s="609"/>
      <c r="BJ13" s="609"/>
      <c r="BK13" s="609"/>
      <c r="BL13" s="609"/>
      <c r="BM13" s="609"/>
      <c r="BN13" s="610"/>
      <c r="BO13" s="646">
        <v>58.2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2482497</v>
      </c>
      <c r="CS13" s="609"/>
      <c r="CT13" s="609"/>
      <c r="CU13" s="609"/>
      <c r="CV13" s="609"/>
      <c r="CW13" s="609"/>
      <c r="CX13" s="609"/>
      <c r="CY13" s="610"/>
      <c r="CZ13" s="646">
        <v>6.6</v>
      </c>
      <c r="DA13" s="646"/>
      <c r="DB13" s="646"/>
      <c r="DC13" s="646"/>
      <c r="DD13" s="614">
        <v>1079636</v>
      </c>
      <c r="DE13" s="609"/>
      <c r="DF13" s="609"/>
      <c r="DG13" s="609"/>
      <c r="DH13" s="609"/>
      <c r="DI13" s="609"/>
      <c r="DJ13" s="609"/>
      <c r="DK13" s="609"/>
      <c r="DL13" s="609"/>
      <c r="DM13" s="609"/>
      <c r="DN13" s="609"/>
      <c r="DO13" s="609"/>
      <c r="DP13" s="610"/>
      <c r="DQ13" s="614">
        <v>1562291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311190</v>
      </c>
      <c r="BH14" s="609"/>
      <c r="BI14" s="609"/>
      <c r="BJ14" s="609"/>
      <c r="BK14" s="609"/>
      <c r="BL14" s="609"/>
      <c r="BM14" s="609"/>
      <c r="BN14" s="610"/>
      <c r="BO14" s="646">
        <v>1.7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1902431</v>
      </c>
      <c r="CS14" s="609"/>
      <c r="CT14" s="609"/>
      <c r="CU14" s="609"/>
      <c r="CV14" s="609"/>
      <c r="CW14" s="609"/>
      <c r="CX14" s="609"/>
      <c r="CY14" s="610"/>
      <c r="CZ14" s="646">
        <v>5.0999999999999996</v>
      </c>
      <c r="DA14" s="646"/>
      <c r="DB14" s="646"/>
      <c r="DC14" s="646"/>
      <c r="DD14" s="614">
        <v>348754</v>
      </c>
      <c r="DE14" s="609"/>
      <c r="DF14" s="609"/>
      <c r="DG14" s="609"/>
      <c r="DH14" s="609"/>
      <c r="DI14" s="609"/>
      <c r="DJ14" s="609"/>
      <c r="DK14" s="609"/>
      <c r="DL14" s="609"/>
      <c r="DM14" s="609"/>
      <c r="DN14" s="609"/>
      <c r="DO14" s="609"/>
      <c r="DP14" s="610"/>
      <c r="DQ14" s="614">
        <v>1603736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61994</v>
      </c>
      <c r="S15" s="609"/>
      <c r="T15" s="609"/>
      <c r="U15" s="609"/>
      <c r="V15" s="609"/>
      <c r="W15" s="609"/>
      <c r="X15" s="609"/>
      <c r="Y15" s="610"/>
      <c r="Z15" s="646">
        <v>0.2</v>
      </c>
      <c r="AA15" s="646"/>
      <c r="AB15" s="646"/>
      <c r="AC15" s="646"/>
      <c r="AD15" s="647">
        <v>61994</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766896</v>
      </c>
      <c r="BH15" s="609"/>
      <c r="BI15" s="609"/>
      <c r="BJ15" s="609"/>
      <c r="BK15" s="609"/>
      <c r="BL15" s="609"/>
      <c r="BM15" s="609"/>
      <c r="BN15" s="610"/>
      <c r="BO15" s="646">
        <v>4.3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5305732</v>
      </c>
      <c r="CS15" s="609"/>
      <c r="CT15" s="609"/>
      <c r="CU15" s="609"/>
      <c r="CV15" s="609"/>
      <c r="CW15" s="609"/>
      <c r="CX15" s="609"/>
      <c r="CY15" s="610"/>
      <c r="CZ15" s="646">
        <v>14.1</v>
      </c>
      <c r="DA15" s="646"/>
      <c r="DB15" s="646"/>
      <c r="DC15" s="646"/>
      <c r="DD15" s="614">
        <v>2032471</v>
      </c>
      <c r="DE15" s="609"/>
      <c r="DF15" s="609"/>
      <c r="DG15" s="609"/>
      <c r="DH15" s="609"/>
      <c r="DI15" s="609"/>
      <c r="DJ15" s="609"/>
      <c r="DK15" s="609"/>
      <c r="DL15" s="609"/>
      <c r="DM15" s="609"/>
      <c r="DN15" s="609"/>
      <c r="DO15" s="609"/>
      <c r="DP15" s="610"/>
      <c r="DQ15" s="614">
        <v>3130624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228580</v>
      </c>
      <c r="S16" s="609"/>
      <c r="T16" s="609"/>
      <c r="U16" s="609"/>
      <c r="V16" s="609"/>
      <c r="W16" s="609"/>
      <c r="X16" s="609"/>
      <c r="Y16" s="610"/>
      <c r="Z16" s="646">
        <v>0.6</v>
      </c>
      <c r="AA16" s="646"/>
      <c r="AB16" s="646"/>
      <c r="AC16" s="646"/>
      <c r="AD16" s="647">
        <v>228580</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170059</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6753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431003</v>
      </c>
      <c r="S17" s="609"/>
      <c r="T17" s="609"/>
      <c r="U17" s="609"/>
      <c r="V17" s="609"/>
      <c r="W17" s="609"/>
      <c r="X17" s="609"/>
      <c r="Y17" s="610"/>
      <c r="Z17" s="646">
        <v>1.1000000000000001</v>
      </c>
      <c r="AA17" s="646"/>
      <c r="AB17" s="646"/>
      <c r="AC17" s="646"/>
      <c r="AD17" s="647">
        <v>431003</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2064547</v>
      </c>
      <c r="CS17" s="609"/>
      <c r="CT17" s="609"/>
      <c r="CU17" s="609"/>
      <c r="CV17" s="609"/>
      <c r="CW17" s="609"/>
      <c r="CX17" s="609"/>
      <c r="CY17" s="610"/>
      <c r="CZ17" s="646">
        <v>5.5</v>
      </c>
      <c r="DA17" s="646"/>
      <c r="DB17" s="646"/>
      <c r="DC17" s="646"/>
      <c r="DD17" s="614" t="s">
        <v>122</v>
      </c>
      <c r="DE17" s="609"/>
      <c r="DF17" s="609"/>
      <c r="DG17" s="609"/>
      <c r="DH17" s="609"/>
      <c r="DI17" s="609"/>
      <c r="DJ17" s="609"/>
      <c r="DK17" s="609"/>
      <c r="DL17" s="609"/>
      <c r="DM17" s="609"/>
      <c r="DN17" s="609"/>
      <c r="DO17" s="609"/>
      <c r="DP17" s="610"/>
      <c r="DQ17" s="614">
        <v>2064547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63285</v>
      </c>
      <c r="S18" s="609"/>
      <c r="T18" s="609"/>
      <c r="U18" s="609"/>
      <c r="V18" s="609"/>
      <c r="W18" s="609"/>
      <c r="X18" s="609"/>
      <c r="Y18" s="610"/>
      <c r="Z18" s="646">
        <v>0.2</v>
      </c>
      <c r="AA18" s="646"/>
      <c r="AB18" s="646"/>
      <c r="AC18" s="646"/>
      <c r="AD18" s="647">
        <v>63285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363483</v>
      </c>
      <c r="S19" s="609"/>
      <c r="T19" s="609"/>
      <c r="U19" s="609"/>
      <c r="V19" s="609"/>
      <c r="W19" s="609"/>
      <c r="X19" s="609"/>
      <c r="Y19" s="610"/>
      <c r="Z19" s="646">
        <v>0.9</v>
      </c>
      <c r="AA19" s="646"/>
      <c r="AB19" s="646"/>
      <c r="AC19" s="646"/>
      <c r="AD19" s="647">
        <v>363483</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618759</v>
      </c>
      <c r="BH19" s="609"/>
      <c r="BI19" s="609"/>
      <c r="BJ19" s="609"/>
      <c r="BK19" s="609"/>
      <c r="BL19" s="609"/>
      <c r="BM19" s="609"/>
      <c r="BN19" s="610"/>
      <c r="BO19" s="646">
        <v>3.5</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4235</v>
      </c>
      <c r="S20" s="609"/>
      <c r="T20" s="609"/>
      <c r="U20" s="609"/>
      <c r="V20" s="609"/>
      <c r="W20" s="609"/>
      <c r="X20" s="609"/>
      <c r="Y20" s="610"/>
      <c r="Z20" s="646">
        <v>0</v>
      </c>
      <c r="AA20" s="646"/>
      <c r="AB20" s="646"/>
      <c r="AC20" s="646"/>
      <c r="AD20" s="647">
        <v>4235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618759</v>
      </c>
      <c r="BH20" s="609"/>
      <c r="BI20" s="609"/>
      <c r="BJ20" s="609"/>
      <c r="BK20" s="609"/>
      <c r="BL20" s="609"/>
      <c r="BM20" s="609"/>
      <c r="BN20" s="610"/>
      <c r="BO20" s="646">
        <v>3.5</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37514672</v>
      </c>
      <c r="CS20" s="609"/>
      <c r="CT20" s="609"/>
      <c r="CU20" s="609"/>
      <c r="CV20" s="609"/>
      <c r="CW20" s="609"/>
      <c r="CX20" s="609"/>
      <c r="CY20" s="610"/>
      <c r="CZ20" s="646">
        <v>100</v>
      </c>
      <c r="DA20" s="646"/>
      <c r="DB20" s="646"/>
      <c r="DC20" s="646"/>
      <c r="DD20" s="614">
        <v>4271422</v>
      </c>
      <c r="DE20" s="609"/>
      <c r="DF20" s="609"/>
      <c r="DG20" s="609"/>
      <c r="DH20" s="609"/>
      <c r="DI20" s="609"/>
      <c r="DJ20" s="609"/>
      <c r="DK20" s="609"/>
      <c r="DL20" s="609"/>
      <c r="DM20" s="609"/>
      <c r="DN20" s="609"/>
      <c r="DO20" s="609"/>
      <c r="DP20" s="610"/>
      <c r="DQ20" s="614">
        <v>24467285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59787</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3663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59719</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615096</v>
      </c>
      <c r="BH23" s="609"/>
      <c r="BI23" s="609"/>
      <c r="BJ23" s="609"/>
      <c r="BK23" s="609"/>
      <c r="BL23" s="609"/>
      <c r="BM23" s="609"/>
      <c r="BN23" s="610"/>
      <c r="BO23" s="646">
        <v>3.5</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19415533</v>
      </c>
      <c r="CS24" s="664"/>
      <c r="CT24" s="664"/>
      <c r="CU24" s="664"/>
      <c r="CV24" s="664"/>
      <c r="CW24" s="664"/>
      <c r="CX24" s="664"/>
      <c r="CY24" s="689"/>
      <c r="CZ24" s="690">
        <v>51.8</v>
      </c>
      <c r="DA24" s="672"/>
      <c r="DB24" s="672"/>
      <c r="DC24" s="692"/>
      <c r="DD24" s="688">
        <v>13202106</v>
      </c>
      <c r="DE24" s="664"/>
      <c r="DF24" s="664"/>
      <c r="DG24" s="664"/>
      <c r="DH24" s="664"/>
      <c r="DI24" s="664"/>
      <c r="DJ24" s="664"/>
      <c r="DK24" s="689"/>
      <c r="DL24" s="688">
        <v>12209155</v>
      </c>
      <c r="DM24" s="664"/>
      <c r="DN24" s="664"/>
      <c r="DO24" s="664"/>
      <c r="DP24" s="664"/>
      <c r="DQ24" s="664"/>
      <c r="DR24" s="664"/>
      <c r="DS24" s="664"/>
      <c r="DT24" s="664"/>
      <c r="DU24" s="664"/>
      <c r="DV24" s="689"/>
      <c r="DW24" s="690">
        <v>58.1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21773706</v>
      </c>
      <c r="S25" s="609"/>
      <c r="T25" s="609"/>
      <c r="U25" s="609"/>
      <c r="V25" s="609"/>
      <c r="W25" s="609"/>
      <c r="X25" s="609"/>
      <c r="Y25" s="610"/>
      <c r="Z25" s="646">
        <v>55.7</v>
      </c>
      <c r="AA25" s="646"/>
      <c r="AB25" s="646"/>
      <c r="AC25" s="646"/>
      <c r="AD25" s="647">
        <v>20881534</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8290359</v>
      </c>
      <c r="CS25" s="621"/>
      <c r="CT25" s="621"/>
      <c r="CU25" s="621"/>
      <c r="CV25" s="621"/>
      <c r="CW25" s="621"/>
      <c r="CX25" s="621"/>
      <c r="CY25" s="622"/>
      <c r="CZ25" s="611">
        <v>22.1</v>
      </c>
      <c r="DA25" s="623"/>
      <c r="DB25" s="623"/>
      <c r="DC25" s="624"/>
      <c r="DD25" s="614">
        <v>7900470</v>
      </c>
      <c r="DE25" s="621"/>
      <c r="DF25" s="621"/>
      <c r="DG25" s="621"/>
      <c r="DH25" s="621"/>
      <c r="DI25" s="621"/>
      <c r="DJ25" s="621"/>
      <c r="DK25" s="622"/>
      <c r="DL25" s="614">
        <v>7855821</v>
      </c>
      <c r="DM25" s="621"/>
      <c r="DN25" s="621"/>
      <c r="DO25" s="621"/>
      <c r="DP25" s="621"/>
      <c r="DQ25" s="621"/>
      <c r="DR25" s="621"/>
      <c r="DS25" s="621"/>
      <c r="DT25" s="621"/>
      <c r="DU25" s="621"/>
      <c r="DV25" s="622"/>
      <c r="DW25" s="611">
        <v>37.4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9481</v>
      </c>
      <c r="S26" s="609"/>
      <c r="T26" s="609"/>
      <c r="U26" s="609"/>
      <c r="V26" s="609"/>
      <c r="W26" s="609"/>
      <c r="X26" s="609"/>
      <c r="Y26" s="610"/>
      <c r="Z26" s="646">
        <v>0</v>
      </c>
      <c r="AA26" s="646"/>
      <c r="AB26" s="646"/>
      <c r="AC26" s="646"/>
      <c r="AD26" s="647">
        <v>9481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5602252</v>
      </c>
      <c r="CS26" s="609"/>
      <c r="CT26" s="609"/>
      <c r="CU26" s="609"/>
      <c r="CV26" s="609"/>
      <c r="CW26" s="609"/>
      <c r="CX26" s="609"/>
      <c r="CY26" s="610"/>
      <c r="CZ26" s="611">
        <v>14.9</v>
      </c>
      <c r="DA26" s="623"/>
      <c r="DB26" s="623"/>
      <c r="DC26" s="624"/>
      <c r="DD26" s="614">
        <v>5272670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122585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17795980</v>
      </c>
      <c r="BH27" s="609"/>
      <c r="BI27" s="609"/>
      <c r="BJ27" s="609"/>
      <c r="BK27" s="609"/>
      <c r="BL27" s="609"/>
      <c r="BM27" s="609"/>
      <c r="BN27" s="610"/>
      <c r="BO27" s="646">
        <v>100</v>
      </c>
      <c r="BP27" s="646"/>
      <c r="BQ27" s="646"/>
      <c r="BR27" s="646"/>
      <c r="BS27" s="647">
        <v>217290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9060627</v>
      </c>
      <c r="CS27" s="621"/>
      <c r="CT27" s="621"/>
      <c r="CU27" s="621"/>
      <c r="CV27" s="621"/>
      <c r="CW27" s="621"/>
      <c r="CX27" s="621"/>
      <c r="CY27" s="622"/>
      <c r="CZ27" s="611">
        <v>24.2</v>
      </c>
      <c r="DA27" s="623"/>
      <c r="DB27" s="623"/>
      <c r="DC27" s="624"/>
      <c r="DD27" s="614">
        <v>3237089</v>
      </c>
      <c r="DE27" s="621"/>
      <c r="DF27" s="621"/>
      <c r="DG27" s="621"/>
      <c r="DH27" s="621"/>
      <c r="DI27" s="621"/>
      <c r="DJ27" s="621"/>
      <c r="DK27" s="622"/>
      <c r="DL27" s="614">
        <v>2288787</v>
      </c>
      <c r="DM27" s="621"/>
      <c r="DN27" s="621"/>
      <c r="DO27" s="621"/>
      <c r="DP27" s="621"/>
      <c r="DQ27" s="621"/>
      <c r="DR27" s="621"/>
      <c r="DS27" s="621"/>
      <c r="DT27" s="621"/>
      <c r="DU27" s="621"/>
      <c r="DV27" s="622"/>
      <c r="DW27" s="611">
        <v>10.9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383405</v>
      </c>
      <c r="S28" s="609"/>
      <c r="T28" s="609"/>
      <c r="U28" s="609"/>
      <c r="V28" s="609"/>
      <c r="W28" s="609"/>
      <c r="X28" s="609"/>
      <c r="Y28" s="610"/>
      <c r="Z28" s="646">
        <v>1</v>
      </c>
      <c r="AA28" s="646"/>
      <c r="AB28" s="646"/>
      <c r="AC28" s="646"/>
      <c r="AD28" s="647">
        <v>57171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2064547</v>
      </c>
      <c r="CS28" s="609"/>
      <c r="CT28" s="609"/>
      <c r="CU28" s="609"/>
      <c r="CV28" s="609"/>
      <c r="CW28" s="609"/>
      <c r="CX28" s="609"/>
      <c r="CY28" s="610"/>
      <c r="CZ28" s="611">
        <v>5.5</v>
      </c>
      <c r="DA28" s="623"/>
      <c r="DB28" s="623"/>
      <c r="DC28" s="624"/>
      <c r="DD28" s="614">
        <v>2064547</v>
      </c>
      <c r="DE28" s="609"/>
      <c r="DF28" s="609"/>
      <c r="DG28" s="609"/>
      <c r="DH28" s="609"/>
      <c r="DI28" s="609"/>
      <c r="DJ28" s="609"/>
      <c r="DK28" s="610"/>
      <c r="DL28" s="614">
        <v>2064547</v>
      </c>
      <c r="DM28" s="609"/>
      <c r="DN28" s="609"/>
      <c r="DO28" s="609"/>
      <c r="DP28" s="609"/>
      <c r="DQ28" s="609"/>
      <c r="DR28" s="609"/>
      <c r="DS28" s="609"/>
      <c r="DT28" s="609"/>
      <c r="DU28" s="609"/>
      <c r="DV28" s="610"/>
      <c r="DW28" s="611">
        <v>9.8000000000000007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321022</v>
      </c>
      <c r="S29" s="609"/>
      <c r="T29" s="609"/>
      <c r="U29" s="609"/>
      <c r="V29" s="609"/>
      <c r="W29" s="609"/>
      <c r="X29" s="609"/>
      <c r="Y29" s="610"/>
      <c r="Z29" s="646">
        <v>0.8</v>
      </c>
      <c r="AA29" s="646"/>
      <c r="AB29" s="646"/>
      <c r="AC29" s="646"/>
      <c r="AD29" s="647">
        <v>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2064547</v>
      </c>
      <c r="CS29" s="621"/>
      <c r="CT29" s="621"/>
      <c r="CU29" s="621"/>
      <c r="CV29" s="621"/>
      <c r="CW29" s="621"/>
      <c r="CX29" s="621"/>
      <c r="CY29" s="622"/>
      <c r="CZ29" s="611">
        <v>5.5</v>
      </c>
      <c r="DA29" s="623"/>
      <c r="DB29" s="623"/>
      <c r="DC29" s="624"/>
      <c r="DD29" s="614">
        <v>2064547</v>
      </c>
      <c r="DE29" s="621"/>
      <c r="DF29" s="621"/>
      <c r="DG29" s="621"/>
      <c r="DH29" s="621"/>
      <c r="DI29" s="621"/>
      <c r="DJ29" s="621"/>
      <c r="DK29" s="622"/>
      <c r="DL29" s="614">
        <v>2064547</v>
      </c>
      <c r="DM29" s="621"/>
      <c r="DN29" s="621"/>
      <c r="DO29" s="621"/>
      <c r="DP29" s="621"/>
      <c r="DQ29" s="621"/>
      <c r="DR29" s="621"/>
      <c r="DS29" s="621"/>
      <c r="DT29" s="621"/>
      <c r="DU29" s="621"/>
      <c r="DV29" s="622"/>
      <c r="DW29" s="611">
        <v>9.8000000000000007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6894456</v>
      </c>
      <c r="S30" s="609"/>
      <c r="T30" s="609"/>
      <c r="U30" s="609"/>
      <c r="V30" s="609"/>
      <c r="W30" s="609"/>
      <c r="X30" s="609"/>
      <c r="Y30" s="610"/>
      <c r="Z30" s="646">
        <v>17.600000000000001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1983567</v>
      </c>
      <c r="CS30" s="609"/>
      <c r="CT30" s="609"/>
      <c r="CU30" s="609"/>
      <c r="CV30" s="609"/>
      <c r="CW30" s="609"/>
      <c r="CX30" s="609"/>
      <c r="CY30" s="610"/>
      <c r="CZ30" s="611">
        <v>5.3</v>
      </c>
      <c r="DA30" s="623"/>
      <c r="DB30" s="623"/>
      <c r="DC30" s="624"/>
      <c r="DD30" s="614">
        <v>1983567</v>
      </c>
      <c r="DE30" s="609"/>
      <c r="DF30" s="609"/>
      <c r="DG30" s="609"/>
      <c r="DH30" s="609"/>
      <c r="DI30" s="609"/>
      <c r="DJ30" s="609"/>
      <c r="DK30" s="610"/>
      <c r="DL30" s="614">
        <v>1983567</v>
      </c>
      <c r="DM30" s="609"/>
      <c r="DN30" s="609"/>
      <c r="DO30" s="609"/>
      <c r="DP30" s="609"/>
      <c r="DQ30" s="609"/>
      <c r="DR30" s="609"/>
      <c r="DS30" s="609"/>
      <c r="DT30" s="609"/>
      <c r="DU30" s="609"/>
      <c r="DV30" s="610"/>
      <c r="DW30" s="611">
        <v>9.4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99.3</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80980</v>
      </c>
      <c r="CS31" s="621"/>
      <c r="CT31" s="621"/>
      <c r="CU31" s="621"/>
      <c r="CV31" s="621"/>
      <c r="CW31" s="621"/>
      <c r="CX31" s="621"/>
      <c r="CY31" s="622"/>
      <c r="CZ31" s="611">
        <v>0.2</v>
      </c>
      <c r="DA31" s="623"/>
      <c r="DB31" s="623"/>
      <c r="DC31" s="624"/>
      <c r="DD31" s="614">
        <v>80980</v>
      </c>
      <c r="DE31" s="621"/>
      <c r="DF31" s="621"/>
      <c r="DG31" s="621"/>
      <c r="DH31" s="621"/>
      <c r="DI31" s="621"/>
      <c r="DJ31" s="621"/>
      <c r="DK31" s="622"/>
      <c r="DL31" s="614">
        <v>80980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2720785</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97.4</v>
      </c>
      <c r="BN32" s="621"/>
      <c r="BO32" s="621"/>
      <c r="BP32" s="621"/>
      <c r="BQ32" s="644"/>
      <c r="BR32" s="674">
        <v>99.1</v>
      </c>
      <c r="BS32" s="621"/>
      <c r="BT32" s="621"/>
      <c r="BU32" s="621"/>
      <c r="BV32" s="621"/>
      <c r="BW32" s="621"/>
      <c r="BX32" s="612">
        <v>97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81948</v>
      </c>
      <c r="S33" s="609"/>
      <c r="T33" s="609"/>
      <c r="U33" s="609"/>
      <c r="V33" s="609"/>
      <c r="W33" s="609"/>
      <c r="X33" s="609"/>
      <c r="Y33" s="610"/>
      <c r="Z33" s="646">
        <v>0.2</v>
      </c>
      <c r="AA33" s="646"/>
      <c r="AB33" s="646"/>
      <c r="AC33" s="646"/>
      <c r="AD33" s="647">
        <v>10</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98.3</v>
      </c>
      <c r="BN33" s="593"/>
      <c r="BO33" s="593"/>
      <c r="BP33" s="593"/>
      <c r="BQ33" s="656"/>
      <c r="BR33" s="669">
        <v>99.4</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13657658</v>
      </c>
      <c r="CS33" s="621"/>
      <c r="CT33" s="621"/>
      <c r="CU33" s="621"/>
      <c r="CV33" s="621"/>
      <c r="CW33" s="621"/>
      <c r="CX33" s="621"/>
      <c r="CY33" s="622"/>
      <c r="CZ33" s="611">
        <v>36.4</v>
      </c>
      <c r="DA33" s="623"/>
      <c r="DB33" s="623"/>
      <c r="DC33" s="624"/>
      <c r="DD33" s="614">
        <v>10380380</v>
      </c>
      <c r="DE33" s="621"/>
      <c r="DF33" s="621"/>
      <c r="DG33" s="621"/>
      <c r="DH33" s="621"/>
      <c r="DI33" s="621"/>
      <c r="DJ33" s="621"/>
      <c r="DK33" s="622"/>
      <c r="DL33" s="614">
        <v>8275696</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364876</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6784705</v>
      </c>
      <c r="CS34" s="609"/>
      <c r="CT34" s="609"/>
      <c r="CU34" s="609"/>
      <c r="CV34" s="609"/>
      <c r="CW34" s="609"/>
      <c r="CX34" s="609"/>
      <c r="CY34" s="610"/>
      <c r="CZ34" s="611">
        <v>18.100000000000001</v>
      </c>
      <c r="DA34" s="623"/>
      <c r="DB34" s="623"/>
      <c r="DC34" s="624"/>
      <c r="DD34" s="614">
        <v>5036007</v>
      </c>
      <c r="DE34" s="609"/>
      <c r="DF34" s="609"/>
      <c r="DG34" s="609"/>
      <c r="DH34" s="609"/>
      <c r="DI34" s="609"/>
      <c r="DJ34" s="609"/>
      <c r="DK34" s="610"/>
      <c r="DL34" s="614">
        <v>4434899</v>
      </c>
      <c r="DM34" s="609"/>
      <c r="DN34" s="609"/>
      <c r="DO34" s="609"/>
      <c r="DP34" s="609"/>
      <c r="DQ34" s="609"/>
      <c r="DR34" s="609"/>
      <c r="DS34" s="609"/>
      <c r="DT34" s="609"/>
      <c r="DU34" s="609"/>
      <c r="DV34" s="610"/>
      <c r="DW34" s="611">
        <v>21.1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1342704</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262553</v>
      </c>
      <c r="CS35" s="621"/>
      <c r="CT35" s="621"/>
      <c r="CU35" s="621"/>
      <c r="CV35" s="621"/>
      <c r="CW35" s="621"/>
      <c r="CX35" s="621"/>
      <c r="CY35" s="622"/>
      <c r="CZ35" s="611">
        <v>0.7</v>
      </c>
      <c r="DA35" s="623"/>
      <c r="DB35" s="623"/>
      <c r="DC35" s="624"/>
      <c r="DD35" s="614">
        <v>253561</v>
      </c>
      <c r="DE35" s="621"/>
      <c r="DF35" s="621"/>
      <c r="DG35" s="621"/>
      <c r="DH35" s="621"/>
      <c r="DI35" s="621"/>
      <c r="DJ35" s="621"/>
      <c r="DK35" s="622"/>
      <c r="DL35" s="614">
        <v>252793</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1886779</v>
      </c>
      <c r="S36" s="609"/>
      <c r="T36" s="609"/>
      <c r="U36" s="609"/>
      <c r="V36" s="609"/>
      <c r="W36" s="609"/>
      <c r="X36" s="609"/>
      <c r="Y36" s="610"/>
      <c r="Z36" s="646">
        <v>4.8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4300621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178980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2380297</v>
      </c>
      <c r="CS36" s="609"/>
      <c r="CT36" s="609"/>
      <c r="CU36" s="609"/>
      <c r="CV36" s="609"/>
      <c r="CW36" s="609"/>
      <c r="CX36" s="609"/>
      <c r="CY36" s="610"/>
      <c r="CZ36" s="611">
        <v>6.3</v>
      </c>
      <c r="DA36" s="623"/>
      <c r="DB36" s="623"/>
      <c r="DC36" s="624"/>
      <c r="DD36" s="614">
        <v>1965541</v>
      </c>
      <c r="DE36" s="609"/>
      <c r="DF36" s="609"/>
      <c r="DG36" s="609"/>
      <c r="DH36" s="609"/>
      <c r="DI36" s="609"/>
      <c r="DJ36" s="609"/>
      <c r="DK36" s="610"/>
      <c r="DL36" s="614">
        <v>1416952</v>
      </c>
      <c r="DM36" s="609"/>
      <c r="DN36" s="609"/>
      <c r="DO36" s="609"/>
      <c r="DP36" s="609"/>
      <c r="DQ36" s="609"/>
      <c r="DR36" s="609"/>
      <c r="DS36" s="609"/>
      <c r="DT36" s="609"/>
      <c r="DU36" s="609"/>
      <c r="DV36" s="610"/>
      <c r="DW36" s="611">
        <v>6.7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870893</v>
      </c>
      <c r="S37" s="609"/>
      <c r="T37" s="609"/>
      <c r="U37" s="609"/>
      <c r="V37" s="609"/>
      <c r="W37" s="609"/>
      <c r="X37" s="609"/>
      <c r="Y37" s="610"/>
      <c r="Z37" s="646">
        <v>2.2000000000000002</v>
      </c>
      <c r="AA37" s="646"/>
      <c r="AB37" s="646"/>
      <c r="AC37" s="646"/>
      <c r="AD37" s="647">
        <v>60135</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494390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147621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142043</v>
      </c>
      <c r="CS37" s="621"/>
      <c r="CT37" s="621"/>
      <c r="CU37" s="621"/>
      <c r="CV37" s="621"/>
      <c r="CW37" s="621"/>
      <c r="CX37" s="621"/>
      <c r="CY37" s="622"/>
      <c r="CZ37" s="611">
        <v>0.4</v>
      </c>
      <c r="DA37" s="623"/>
      <c r="DB37" s="623"/>
      <c r="DC37" s="624"/>
      <c r="DD37" s="614">
        <v>142043</v>
      </c>
      <c r="DE37" s="621"/>
      <c r="DF37" s="621"/>
      <c r="DG37" s="621"/>
      <c r="DH37" s="621"/>
      <c r="DI37" s="621"/>
      <c r="DJ37" s="621"/>
      <c r="DK37" s="622"/>
      <c r="DL37" s="614">
        <v>140557</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2295100</v>
      </c>
      <c r="S38" s="609"/>
      <c r="T38" s="609"/>
      <c r="U38" s="609"/>
      <c r="V38" s="609"/>
      <c r="W38" s="609"/>
      <c r="X38" s="609"/>
      <c r="Y38" s="610"/>
      <c r="Z38" s="646">
        <v>5.9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444004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10494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2963996</v>
      </c>
      <c r="CS38" s="609"/>
      <c r="CT38" s="609"/>
      <c r="CU38" s="609"/>
      <c r="CV38" s="609"/>
      <c r="CW38" s="609"/>
      <c r="CX38" s="609"/>
      <c r="CY38" s="610"/>
      <c r="CZ38" s="611">
        <v>7.9</v>
      </c>
      <c r="DA38" s="623"/>
      <c r="DB38" s="623"/>
      <c r="DC38" s="624"/>
      <c r="DD38" s="614">
        <v>2428171</v>
      </c>
      <c r="DE38" s="609"/>
      <c r="DF38" s="609"/>
      <c r="DG38" s="609"/>
      <c r="DH38" s="609"/>
      <c r="DI38" s="609"/>
      <c r="DJ38" s="609"/>
      <c r="DK38" s="610"/>
      <c r="DL38" s="614">
        <v>2163181</v>
      </c>
      <c r="DM38" s="609"/>
      <c r="DN38" s="609"/>
      <c r="DO38" s="609"/>
      <c r="DP38" s="609"/>
      <c r="DQ38" s="609"/>
      <c r="DR38" s="609"/>
      <c r="DS38" s="609"/>
      <c r="DT38" s="609"/>
      <c r="DU38" s="609"/>
      <c r="DV38" s="610"/>
      <c r="DW38" s="611">
        <v>10.3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398231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15164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592050</v>
      </c>
      <c r="CS39" s="621"/>
      <c r="CT39" s="621"/>
      <c r="CU39" s="621"/>
      <c r="CV39" s="621"/>
      <c r="CW39" s="621"/>
      <c r="CX39" s="621"/>
      <c r="CY39" s="622"/>
      <c r="CZ39" s="611">
        <v>1.6</v>
      </c>
      <c r="DA39" s="623"/>
      <c r="DB39" s="623"/>
      <c r="DC39" s="624"/>
      <c r="DD39" s="614">
        <v>573696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674057</v>
      </c>
      <c r="CS40" s="609"/>
      <c r="CT40" s="609"/>
      <c r="CU40" s="609"/>
      <c r="CV40" s="609"/>
      <c r="CW40" s="609"/>
      <c r="CX40" s="609"/>
      <c r="CY40" s="610"/>
      <c r="CZ40" s="611">
        <v>1.8</v>
      </c>
      <c r="DA40" s="623"/>
      <c r="DB40" s="623"/>
      <c r="DC40" s="624"/>
      <c r="DD40" s="614">
        <v>123404</v>
      </c>
      <c r="DE40" s="609"/>
      <c r="DF40" s="609"/>
      <c r="DG40" s="609"/>
      <c r="DH40" s="609"/>
      <c r="DI40" s="609"/>
      <c r="DJ40" s="609"/>
      <c r="DK40" s="610"/>
      <c r="DL40" s="614">
        <v>7871</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39067740</v>
      </c>
      <c r="S41" s="633"/>
      <c r="T41" s="633"/>
      <c r="U41" s="633"/>
      <c r="V41" s="633"/>
      <c r="W41" s="633"/>
      <c r="X41" s="633"/>
      <c r="Y41" s="636"/>
      <c r="Z41" s="637">
        <v>100</v>
      </c>
      <c r="AA41" s="637"/>
      <c r="AB41" s="637"/>
      <c r="AC41" s="637"/>
      <c r="AD41" s="638">
        <v>21008335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614280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2349716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4441481</v>
      </c>
      <c r="CS42" s="621"/>
      <c r="CT42" s="621"/>
      <c r="CU42" s="621"/>
      <c r="CV42" s="621"/>
      <c r="CW42" s="621"/>
      <c r="CX42" s="621"/>
      <c r="CY42" s="622"/>
      <c r="CZ42" s="611">
        <v>11.8</v>
      </c>
      <c r="DA42" s="623"/>
      <c r="DB42" s="623"/>
      <c r="DC42" s="624"/>
      <c r="DD42" s="614">
        <v>884799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170714</v>
      </c>
      <c r="CS43" s="621"/>
      <c r="CT43" s="621"/>
      <c r="CU43" s="621"/>
      <c r="CV43" s="621"/>
      <c r="CW43" s="621"/>
      <c r="CX43" s="621"/>
      <c r="CY43" s="622"/>
      <c r="CZ43" s="611">
        <v>0.5</v>
      </c>
      <c r="DA43" s="623"/>
      <c r="DB43" s="623"/>
      <c r="DC43" s="624"/>
      <c r="DD43" s="614">
        <v>170714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4271422</v>
      </c>
      <c r="CS44" s="609"/>
      <c r="CT44" s="609"/>
      <c r="CU44" s="609"/>
      <c r="CV44" s="609"/>
      <c r="CW44" s="609"/>
      <c r="CX44" s="609"/>
      <c r="CY44" s="610"/>
      <c r="CZ44" s="611">
        <v>11.4</v>
      </c>
      <c r="DA44" s="612"/>
      <c r="DB44" s="612"/>
      <c r="DC44" s="613"/>
      <c r="DD44" s="614">
        <v>878046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2756249</v>
      </c>
      <c r="CS45" s="621"/>
      <c r="CT45" s="621"/>
      <c r="CU45" s="621"/>
      <c r="CV45" s="621"/>
      <c r="CW45" s="621"/>
      <c r="CX45" s="621"/>
      <c r="CY45" s="622"/>
      <c r="CZ45" s="611">
        <v>7.3</v>
      </c>
      <c r="DA45" s="623"/>
      <c r="DB45" s="623"/>
      <c r="DC45" s="624"/>
      <c r="DD45" s="614">
        <v>244466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1470102</v>
      </c>
      <c r="CS46" s="609"/>
      <c r="CT46" s="609"/>
      <c r="CU46" s="609"/>
      <c r="CV46" s="609"/>
      <c r="CW46" s="609"/>
      <c r="CX46" s="609"/>
      <c r="CY46" s="610"/>
      <c r="CZ46" s="611">
        <v>3.9</v>
      </c>
      <c r="DA46" s="612"/>
      <c r="DB46" s="612"/>
      <c r="DC46" s="613"/>
      <c r="DD46" s="614">
        <v>618076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170059</v>
      </c>
      <c r="CS47" s="621"/>
      <c r="CT47" s="621"/>
      <c r="CU47" s="621"/>
      <c r="CV47" s="621"/>
      <c r="CW47" s="621"/>
      <c r="CX47" s="621"/>
      <c r="CY47" s="622"/>
      <c r="CZ47" s="611">
        <v>0.5</v>
      </c>
      <c r="DA47" s="623"/>
      <c r="DB47" s="623"/>
      <c r="DC47" s="624"/>
      <c r="DD47" s="614">
        <v>6753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37514672</v>
      </c>
      <c r="CS49" s="593"/>
      <c r="CT49" s="593"/>
      <c r="CU49" s="593"/>
      <c r="CV49" s="593"/>
      <c r="CW49" s="593"/>
      <c r="CX49" s="593"/>
      <c r="CY49" s="594"/>
      <c r="CZ49" s="595">
        <v>100</v>
      </c>
      <c r="DA49" s="596"/>
      <c r="DB49" s="596"/>
      <c r="DC49" s="597"/>
      <c r="DD49" s="598">
        <v>24467285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z3RGxJLNs4aoiLXvO2llBuCZnc/LyFjt6Bz/w5Myinljr2RgwaKrSViFDA6df3yN5fKZ2jLm/CMInoCt3gm9w==" saltValue="D616CxpDenmXEcKKLrBM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6" t="s">
        <v>352</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7" t="s">
        <v>353</v>
      </c>
      <c r="DK2" s="1078"/>
      <c r="DL2" s="1078"/>
      <c r="DM2" s="1078"/>
      <c r="DN2" s="1078"/>
      <c r="DO2" s="1079"/>
      <c r="DP2" s="210"/>
      <c r="DQ2" s="1077" t="s">
        <v>354</v>
      </c>
      <c r="DR2" s="1078"/>
      <c r="DS2" s="1078"/>
      <c r="DT2" s="1078"/>
      <c r="DU2" s="1078"/>
      <c r="DV2" s="1078"/>
      <c r="DW2" s="1078"/>
      <c r="DX2" s="1078"/>
      <c r="DY2" s="1078"/>
      <c r="DZ2" s="1079"/>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5" t="s">
        <v>355</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0"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0" t="s">
        <v>371</v>
      </c>
      <c r="DH5" s="1071"/>
      <c r="DI5" s="1071"/>
      <c r="DJ5" s="1071"/>
      <c r="DK5" s="1072"/>
      <c r="DL5" s="1070" t="s">
        <v>372</v>
      </c>
      <c r="DM5" s="1071"/>
      <c r="DN5" s="1071"/>
      <c r="DO5" s="1071"/>
      <c r="DP5" s="1072"/>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16"/>
    </row>
    <row r="7" spans="1:131" s="217" customFormat="1" ht="26.25" customHeight="1" thickTop="1" x14ac:dyDescent="0.2">
      <c r="A7" s="218">
        <v>1</v>
      </c>
      <c r="B7" s="1033" t="s">
        <v>374</v>
      </c>
      <c r="C7" s="1034"/>
      <c r="D7" s="1034"/>
      <c r="E7" s="1034"/>
      <c r="F7" s="1034"/>
      <c r="G7" s="1034"/>
      <c r="H7" s="1034"/>
      <c r="I7" s="1034"/>
      <c r="J7" s="1034"/>
      <c r="K7" s="1034"/>
      <c r="L7" s="1034"/>
      <c r="M7" s="1034"/>
      <c r="N7" s="1034"/>
      <c r="O7" s="1034"/>
      <c r="P7" s="1035"/>
      <c r="Q7" s="1088">
        <v>39080</v>
      </c>
      <c r="R7" s="1089"/>
      <c r="S7" s="1089"/>
      <c r="T7" s="1089"/>
      <c r="U7" s="1089"/>
      <c r="V7" s="1089">
        <v>37527</v>
      </c>
      <c r="W7" s="1089"/>
      <c r="X7" s="1089"/>
      <c r="Y7" s="1089"/>
      <c r="Z7" s="1089"/>
      <c r="AA7" s="1089">
        <v>1553</v>
      </c>
      <c r="AB7" s="1089"/>
      <c r="AC7" s="1089"/>
      <c r="AD7" s="1089"/>
      <c r="AE7" s="1090"/>
      <c r="AF7" s="1091">
        <v>1273</v>
      </c>
      <c r="AG7" s="1092"/>
      <c r="AH7" s="1092"/>
      <c r="AI7" s="1092"/>
      <c r="AJ7" s="1093"/>
      <c r="AK7" s="1094">
        <v>1324</v>
      </c>
      <c r="AL7" s="1095"/>
      <c r="AM7" s="1095"/>
      <c r="AN7" s="1095"/>
      <c r="AO7" s="1095"/>
      <c r="AP7" s="1095">
        <v>19530</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8">
        <v>1</v>
      </c>
      <c r="BR7" s="219"/>
      <c r="BS7" s="1085" t="s">
        <v>563</v>
      </c>
      <c r="BT7" s="1086"/>
      <c r="BU7" s="1086"/>
      <c r="BV7" s="1086"/>
      <c r="BW7" s="1086"/>
      <c r="BX7" s="1086"/>
      <c r="BY7" s="1086"/>
      <c r="BZ7" s="1086"/>
      <c r="CA7" s="1086"/>
      <c r="CB7" s="1086"/>
      <c r="CC7" s="1086"/>
      <c r="CD7" s="1086"/>
      <c r="CE7" s="1086"/>
      <c r="CF7" s="1086"/>
      <c r="CG7" s="1098"/>
      <c r="CH7" s="1082">
        <v>-5</v>
      </c>
      <c r="CI7" s="1083"/>
      <c r="CJ7" s="1083"/>
      <c r="CK7" s="1083"/>
      <c r="CL7" s="1084"/>
      <c r="CM7" s="1082">
        <v>24</v>
      </c>
      <c r="CN7" s="1083"/>
      <c r="CO7" s="1083"/>
      <c r="CP7" s="1083"/>
      <c r="CQ7" s="1084"/>
      <c r="CR7" s="1082">
        <v>24</v>
      </c>
      <c r="CS7" s="1083"/>
      <c r="CT7" s="1083"/>
      <c r="CU7" s="1083"/>
      <c r="CV7" s="1084"/>
      <c r="CW7" s="1082">
        <v>5</v>
      </c>
      <c r="CX7" s="1083"/>
      <c r="CY7" s="1083"/>
      <c r="CZ7" s="1083"/>
      <c r="DA7" s="1084"/>
      <c r="DB7" s="1082" t="s">
        <v>562</v>
      </c>
      <c r="DC7" s="1083"/>
      <c r="DD7" s="1083"/>
      <c r="DE7" s="1083"/>
      <c r="DF7" s="1084"/>
      <c r="DG7" s="1082" t="s">
        <v>562</v>
      </c>
      <c r="DH7" s="1083"/>
      <c r="DI7" s="1083"/>
      <c r="DJ7" s="1083"/>
      <c r="DK7" s="1084"/>
      <c r="DL7" s="1082" t="s">
        <v>562</v>
      </c>
      <c r="DM7" s="1083"/>
      <c r="DN7" s="1083"/>
      <c r="DO7" s="1083"/>
      <c r="DP7" s="1084"/>
      <c r="DQ7" s="1082" t="s">
        <v>550</v>
      </c>
      <c r="DR7" s="1083"/>
      <c r="DS7" s="1083"/>
      <c r="DT7" s="1083"/>
      <c r="DU7" s="1084"/>
      <c r="DV7" s="1085"/>
      <c r="DW7" s="1086"/>
      <c r="DX7" s="1086"/>
      <c r="DY7" s="1086"/>
      <c r="DZ7" s="1087"/>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6"/>
      <c r="AL8" s="1067"/>
      <c r="AM8" s="1067"/>
      <c r="AN8" s="1067"/>
      <c r="AO8" s="1067"/>
      <c r="AP8" s="1067"/>
      <c r="AQ8" s="1067"/>
      <c r="AR8" s="1067"/>
      <c r="AS8" s="1067"/>
      <c r="AT8" s="1067"/>
      <c r="AU8" s="1068"/>
      <c r="AV8" s="1068"/>
      <c r="AW8" s="1068"/>
      <c r="AX8" s="1068"/>
      <c r="AY8" s="1069"/>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3">
        <v>39068</v>
      </c>
      <c r="R23" s="1047"/>
      <c r="S23" s="1047"/>
      <c r="T23" s="1047"/>
      <c r="U23" s="1047"/>
      <c r="V23" s="1047">
        <v>37515</v>
      </c>
      <c r="W23" s="1047"/>
      <c r="X23" s="1047"/>
      <c r="Y23" s="1047"/>
      <c r="Z23" s="1047"/>
      <c r="AA23" s="1047">
        <v>1553</v>
      </c>
      <c r="AB23" s="1047"/>
      <c r="AC23" s="1047"/>
      <c r="AD23" s="1047"/>
      <c r="AE23" s="1054"/>
      <c r="AF23" s="1055">
        <v>1273</v>
      </c>
      <c r="AG23" s="1047"/>
      <c r="AH23" s="1047"/>
      <c r="AI23" s="1047"/>
      <c r="AJ23" s="1056"/>
      <c r="AK23" s="1057"/>
      <c r="AL23" s="1058"/>
      <c r="AM23" s="1058"/>
      <c r="AN23" s="1058"/>
      <c r="AO23" s="1058"/>
      <c r="AP23" s="1047">
        <v>19530</v>
      </c>
      <c r="AQ23" s="1047"/>
      <c r="AR23" s="1047"/>
      <c r="AS23" s="1047"/>
      <c r="AT23" s="1047"/>
      <c r="AU23" s="1048"/>
      <c r="AV23" s="1048"/>
      <c r="AW23" s="1048"/>
      <c r="AX23" s="1048"/>
      <c r="AY23" s="1049"/>
      <c r="AZ23" s="1050" t="s">
        <v>122</v>
      </c>
      <c r="BA23" s="1051"/>
      <c r="BB23" s="1051"/>
      <c r="BC23" s="1051"/>
      <c r="BD23" s="1052"/>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6" t="s">
        <v>378</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5" t="s">
        <v>379</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1" t="s">
        <v>383</v>
      </c>
      <c r="AG26" s="995"/>
      <c r="AH26" s="995"/>
      <c r="AI26" s="995"/>
      <c r="AJ26" s="1042"/>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3"/>
      <c r="AG27" s="998"/>
      <c r="AH27" s="998"/>
      <c r="AI27" s="998"/>
      <c r="AJ27" s="1044"/>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3" t="s">
        <v>388</v>
      </c>
      <c r="C28" s="1034"/>
      <c r="D28" s="1034"/>
      <c r="E28" s="1034"/>
      <c r="F28" s="1034"/>
      <c r="G28" s="1034"/>
      <c r="H28" s="1034"/>
      <c r="I28" s="1034"/>
      <c r="J28" s="1034"/>
      <c r="K28" s="1034"/>
      <c r="L28" s="1034"/>
      <c r="M28" s="1034"/>
      <c r="N28" s="1034"/>
      <c r="O28" s="1034"/>
      <c r="P28" s="1035"/>
      <c r="Q28" s="1036">
        <v>8669</v>
      </c>
      <c r="R28" s="1037"/>
      <c r="S28" s="1037"/>
      <c r="T28" s="1037"/>
      <c r="U28" s="1037"/>
      <c r="V28" s="1037">
        <v>8490</v>
      </c>
      <c r="W28" s="1037"/>
      <c r="X28" s="1037"/>
      <c r="Y28" s="1037"/>
      <c r="Z28" s="1037"/>
      <c r="AA28" s="1037">
        <v>179</v>
      </c>
      <c r="AB28" s="1037"/>
      <c r="AC28" s="1037"/>
      <c r="AD28" s="1037"/>
      <c r="AE28" s="1038"/>
      <c r="AF28" s="1039">
        <v>177</v>
      </c>
      <c r="AG28" s="1037"/>
      <c r="AH28" s="1037"/>
      <c r="AI28" s="1037"/>
      <c r="AJ28" s="1040"/>
      <c r="AK28" s="1029">
        <v>784</v>
      </c>
      <c r="AL28" s="1030"/>
      <c r="AM28" s="1030"/>
      <c r="AN28" s="1030"/>
      <c r="AO28" s="1030"/>
      <c r="AP28" s="1030" t="s">
        <v>550</v>
      </c>
      <c r="AQ28" s="1030"/>
      <c r="AR28" s="1030"/>
      <c r="AS28" s="1030"/>
      <c r="AT28" s="1030"/>
      <c r="AU28" s="1030" t="s">
        <v>550</v>
      </c>
      <c r="AV28" s="1030"/>
      <c r="AW28" s="1030"/>
      <c r="AX28" s="1030"/>
      <c r="AY28" s="1030"/>
      <c r="AZ28" s="1030" t="s">
        <v>550</v>
      </c>
      <c r="BA28" s="1030"/>
      <c r="BB28" s="1030"/>
      <c r="BC28" s="1030"/>
      <c r="BD28" s="1030"/>
      <c r="BE28" s="1031"/>
      <c r="BF28" s="1031"/>
      <c r="BG28" s="1031"/>
      <c r="BH28" s="1031"/>
      <c r="BI28" s="1032"/>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87</v>
      </c>
      <c r="R29" s="1026"/>
      <c r="S29" s="1026"/>
      <c r="T29" s="1026"/>
      <c r="U29" s="1026"/>
      <c r="V29" s="1026">
        <v>82</v>
      </c>
      <c r="W29" s="1026"/>
      <c r="X29" s="1026"/>
      <c r="Y29" s="1026"/>
      <c r="Z29" s="1026"/>
      <c r="AA29" s="1026">
        <v>5</v>
      </c>
      <c r="AB29" s="1026"/>
      <c r="AC29" s="1026"/>
      <c r="AD29" s="1026"/>
      <c r="AE29" s="1027"/>
      <c r="AF29" s="1022">
        <v>5</v>
      </c>
      <c r="AG29" s="1023"/>
      <c r="AH29" s="1023"/>
      <c r="AI29" s="1023"/>
      <c r="AJ29" s="1024"/>
      <c r="AK29" s="967">
        <v>42</v>
      </c>
      <c r="AL29" s="958"/>
      <c r="AM29" s="958"/>
      <c r="AN29" s="958"/>
      <c r="AO29" s="958"/>
      <c r="AP29" s="958">
        <v>1</v>
      </c>
      <c r="AQ29" s="958"/>
      <c r="AR29" s="958"/>
      <c r="AS29" s="958"/>
      <c r="AT29" s="958"/>
      <c r="AU29" s="958">
        <v>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7846</v>
      </c>
      <c r="R30" s="1026"/>
      <c r="S30" s="1026"/>
      <c r="T30" s="1026"/>
      <c r="U30" s="1026"/>
      <c r="V30" s="1026">
        <v>7405</v>
      </c>
      <c r="W30" s="1026"/>
      <c r="X30" s="1026"/>
      <c r="Y30" s="1026"/>
      <c r="Z30" s="1026"/>
      <c r="AA30" s="1026">
        <v>441</v>
      </c>
      <c r="AB30" s="1026"/>
      <c r="AC30" s="1026"/>
      <c r="AD30" s="1026"/>
      <c r="AE30" s="1027"/>
      <c r="AF30" s="1022">
        <v>235</v>
      </c>
      <c r="AG30" s="1023"/>
      <c r="AH30" s="1023"/>
      <c r="AI30" s="1023"/>
      <c r="AJ30" s="1024"/>
      <c r="AK30" s="967">
        <v>1162</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1352</v>
      </c>
      <c r="R31" s="1026"/>
      <c r="S31" s="1026"/>
      <c r="T31" s="1026"/>
      <c r="U31" s="1026"/>
      <c r="V31" s="1026">
        <v>1347</v>
      </c>
      <c r="W31" s="1026"/>
      <c r="X31" s="1026"/>
      <c r="Y31" s="1026"/>
      <c r="Z31" s="1026"/>
      <c r="AA31" s="1026">
        <v>5</v>
      </c>
      <c r="AB31" s="1026"/>
      <c r="AC31" s="1026"/>
      <c r="AD31" s="1026"/>
      <c r="AE31" s="1027"/>
      <c r="AF31" s="1022">
        <v>5</v>
      </c>
      <c r="AG31" s="1023"/>
      <c r="AH31" s="1023"/>
      <c r="AI31" s="1023"/>
      <c r="AJ31" s="1024"/>
      <c r="AK31" s="967">
        <v>4</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392</v>
      </c>
      <c r="C32" s="1018"/>
      <c r="D32" s="1018"/>
      <c r="E32" s="1018"/>
      <c r="F32" s="1018"/>
      <c r="G32" s="1018"/>
      <c r="H32" s="1018"/>
      <c r="I32" s="1018"/>
      <c r="J32" s="1018"/>
      <c r="K32" s="1018"/>
      <c r="L32" s="1018"/>
      <c r="M32" s="1018"/>
      <c r="N32" s="1018"/>
      <c r="O32" s="1018"/>
      <c r="P32" s="1019"/>
      <c r="Q32" s="1025">
        <v>43</v>
      </c>
      <c r="R32" s="1026"/>
      <c r="S32" s="1026"/>
      <c r="T32" s="1026"/>
      <c r="U32" s="1026"/>
      <c r="V32" s="1026">
        <v>38</v>
      </c>
      <c r="W32" s="1026"/>
      <c r="X32" s="1026"/>
      <c r="Y32" s="1026"/>
      <c r="Z32" s="1026"/>
      <c r="AA32" s="1026">
        <v>4</v>
      </c>
      <c r="AB32" s="1026"/>
      <c r="AC32" s="1026"/>
      <c r="AD32" s="1026"/>
      <c r="AE32" s="1027"/>
      <c r="AF32" s="1022">
        <v>4</v>
      </c>
      <c r="AG32" s="1023"/>
      <c r="AH32" s="1023"/>
      <c r="AI32" s="1023"/>
      <c r="AJ32" s="1024"/>
      <c r="AK32" s="967">
        <v>24</v>
      </c>
      <c r="AL32" s="958"/>
      <c r="AM32" s="958"/>
      <c r="AN32" s="958"/>
      <c r="AO32" s="958"/>
      <c r="AP32" s="958">
        <v>88</v>
      </c>
      <c r="AQ32" s="958"/>
      <c r="AR32" s="958"/>
      <c r="AS32" s="958"/>
      <c r="AT32" s="958"/>
      <c r="AU32" s="958">
        <v>88</v>
      </c>
      <c r="AV32" s="958"/>
      <c r="AW32" s="958"/>
      <c r="AX32" s="958"/>
      <c r="AY32" s="958"/>
      <c r="AZ32" s="1028" t="s">
        <v>550</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425</v>
      </c>
      <c r="AG63" s="946"/>
      <c r="AH63" s="946"/>
      <c r="AI63" s="946"/>
      <c r="AJ63" s="1009"/>
      <c r="AK63" s="1010"/>
      <c r="AL63" s="950"/>
      <c r="AM63" s="950"/>
      <c r="AN63" s="950"/>
      <c r="AO63" s="950"/>
      <c r="AP63" s="946">
        <v>89</v>
      </c>
      <c r="AQ63" s="946"/>
      <c r="AR63" s="946"/>
      <c r="AS63" s="946"/>
      <c r="AT63" s="946"/>
      <c r="AU63" s="946">
        <v>89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562</v>
      </c>
      <c r="AL69" s="958"/>
      <c r="AM69" s="958"/>
      <c r="AN69" s="958"/>
      <c r="AO69" s="958"/>
      <c r="AP69" s="958" t="s">
        <v>562</v>
      </c>
      <c r="AQ69" s="958"/>
      <c r="AR69" s="958"/>
      <c r="AS69" s="958"/>
      <c r="AT69" s="958"/>
      <c r="AU69" s="958" t="s">
        <v>562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562</v>
      </c>
      <c r="AQ70" s="958"/>
      <c r="AR70" s="958"/>
      <c r="AS70" s="958"/>
      <c r="AT70" s="958"/>
      <c r="AU70" s="958" t="s">
        <v>562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562</v>
      </c>
      <c r="AL71" s="958"/>
      <c r="AM71" s="958"/>
      <c r="AN71" s="958"/>
      <c r="AO71" s="958"/>
      <c r="AP71" s="958" t="s">
        <v>562</v>
      </c>
      <c r="AQ71" s="958"/>
      <c r="AR71" s="958"/>
      <c r="AS71" s="958"/>
      <c r="AT71" s="958"/>
      <c r="AU71" s="958" t="s">
        <v>562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10339</v>
      </c>
      <c r="R72" s="958"/>
      <c r="S72" s="958"/>
      <c r="T72" s="958"/>
      <c r="U72" s="958"/>
      <c r="V72" s="958">
        <v>9696</v>
      </c>
      <c r="W72" s="958"/>
      <c r="X72" s="958"/>
      <c r="Y72" s="958"/>
      <c r="Z72" s="958"/>
      <c r="AA72" s="958">
        <v>350</v>
      </c>
      <c r="AB72" s="958"/>
      <c r="AC72" s="958"/>
      <c r="AD72" s="958"/>
      <c r="AE72" s="958"/>
      <c r="AF72" s="958">
        <v>5427</v>
      </c>
      <c r="AG72" s="958"/>
      <c r="AH72" s="958"/>
      <c r="AI72" s="958"/>
      <c r="AJ72" s="958"/>
      <c r="AK72" s="958" t="s">
        <v>562</v>
      </c>
      <c r="AL72" s="958"/>
      <c r="AM72" s="958"/>
      <c r="AN72" s="958"/>
      <c r="AO72" s="958"/>
      <c r="AP72" s="958">
        <v>27352</v>
      </c>
      <c r="AQ72" s="958"/>
      <c r="AR72" s="958"/>
      <c r="AS72" s="958"/>
      <c r="AT72" s="958"/>
      <c r="AU72" s="958">
        <v>191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6001</v>
      </c>
      <c r="R73" s="958"/>
      <c r="S73" s="958"/>
      <c r="T73" s="958"/>
      <c r="U73" s="958"/>
      <c r="V73" s="958">
        <v>6165</v>
      </c>
      <c r="W73" s="958"/>
      <c r="X73" s="958"/>
      <c r="Y73" s="958"/>
      <c r="Z73" s="958"/>
      <c r="AA73" s="958">
        <v>-165</v>
      </c>
      <c r="AB73" s="958"/>
      <c r="AC73" s="958"/>
      <c r="AD73" s="958"/>
      <c r="AE73" s="958"/>
      <c r="AF73" s="958">
        <v>7663</v>
      </c>
      <c r="AG73" s="958"/>
      <c r="AH73" s="958"/>
      <c r="AI73" s="958"/>
      <c r="AJ73" s="958"/>
      <c r="AK73" s="958" t="s">
        <v>562</v>
      </c>
      <c r="AL73" s="958"/>
      <c r="AM73" s="958"/>
      <c r="AN73" s="958"/>
      <c r="AO73" s="958"/>
      <c r="AP73" s="958">
        <v>4516</v>
      </c>
      <c r="AQ73" s="958"/>
      <c r="AR73" s="958"/>
      <c r="AS73" s="958"/>
      <c r="AT73" s="958"/>
      <c r="AU73" s="958" t="s">
        <v>562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24186</v>
      </c>
      <c r="R74" s="958"/>
      <c r="S74" s="958"/>
      <c r="T74" s="958"/>
      <c r="U74" s="958"/>
      <c r="V74" s="958">
        <v>24804</v>
      </c>
      <c r="W74" s="958"/>
      <c r="X74" s="958"/>
      <c r="Y74" s="958"/>
      <c r="Z74" s="958"/>
      <c r="AA74" s="958">
        <v>-618456</v>
      </c>
      <c r="AB74" s="958"/>
      <c r="AC74" s="958"/>
      <c r="AD74" s="958"/>
      <c r="AE74" s="958"/>
      <c r="AF74" s="958">
        <v>5119</v>
      </c>
      <c r="AG74" s="958"/>
      <c r="AH74" s="958"/>
      <c r="AI74" s="958"/>
      <c r="AJ74" s="958"/>
      <c r="AK74" s="958" t="s">
        <v>562</v>
      </c>
      <c r="AL74" s="958"/>
      <c r="AM74" s="958"/>
      <c r="AN74" s="958"/>
      <c r="AO74" s="958"/>
      <c r="AP74" s="958">
        <v>10745</v>
      </c>
      <c r="AQ74" s="958"/>
      <c r="AR74" s="958"/>
      <c r="AS74" s="958"/>
      <c r="AT74" s="958"/>
      <c r="AU74" s="958">
        <v>1666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2978</v>
      </c>
      <c r="R75" s="966"/>
      <c r="S75" s="966"/>
      <c r="T75" s="966"/>
      <c r="U75" s="967"/>
      <c r="V75" s="968">
        <v>2721</v>
      </c>
      <c r="W75" s="966"/>
      <c r="X75" s="966"/>
      <c r="Y75" s="966"/>
      <c r="Z75" s="967"/>
      <c r="AA75" s="968">
        <v>258</v>
      </c>
      <c r="AB75" s="966"/>
      <c r="AC75" s="966"/>
      <c r="AD75" s="966"/>
      <c r="AE75" s="967"/>
      <c r="AF75" s="968">
        <v>494</v>
      </c>
      <c r="AG75" s="966"/>
      <c r="AH75" s="966"/>
      <c r="AI75" s="966"/>
      <c r="AJ75" s="967"/>
      <c r="AK75" s="958" t="s">
        <v>562</v>
      </c>
      <c r="AL75" s="958"/>
      <c r="AM75" s="958"/>
      <c r="AN75" s="958"/>
      <c r="AO75" s="958"/>
      <c r="AP75" s="968">
        <v>6153</v>
      </c>
      <c r="AQ75" s="966"/>
      <c r="AR75" s="966"/>
      <c r="AS75" s="966"/>
      <c r="AT75" s="967"/>
      <c r="AU75" s="968">
        <v>6153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559</v>
      </c>
      <c r="C76" s="962"/>
      <c r="D76" s="962"/>
      <c r="E76" s="962"/>
      <c r="F76" s="962"/>
      <c r="G76" s="962"/>
      <c r="H76" s="962"/>
      <c r="I76" s="962"/>
      <c r="J76" s="962"/>
      <c r="K76" s="962"/>
      <c r="L76" s="962"/>
      <c r="M76" s="962"/>
      <c r="N76" s="962"/>
      <c r="O76" s="962"/>
      <c r="P76" s="963"/>
      <c r="Q76" s="965">
        <v>650</v>
      </c>
      <c r="R76" s="966"/>
      <c r="S76" s="966"/>
      <c r="T76" s="966"/>
      <c r="U76" s="967"/>
      <c r="V76" s="968">
        <v>572</v>
      </c>
      <c r="W76" s="966"/>
      <c r="X76" s="966"/>
      <c r="Y76" s="966"/>
      <c r="Z76" s="967"/>
      <c r="AA76" s="968">
        <v>78</v>
      </c>
      <c r="AB76" s="966"/>
      <c r="AC76" s="966"/>
      <c r="AD76" s="966"/>
      <c r="AE76" s="967"/>
      <c r="AF76" s="968">
        <v>78</v>
      </c>
      <c r="AG76" s="966"/>
      <c r="AH76" s="966"/>
      <c r="AI76" s="966"/>
      <c r="AJ76" s="967"/>
      <c r="AK76" s="958" t="s">
        <v>562</v>
      </c>
      <c r="AL76" s="958"/>
      <c r="AM76" s="958"/>
      <c r="AN76" s="958"/>
      <c r="AO76" s="958"/>
      <c r="AP76" s="958" t="s">
        <v>562</v>
      </c>
      <c r="AQ76" s="958"/>
      <c r="AR76" s="958"/>
      <c r="AS76" s="958"/>
      <c r="AT76" s="958"/>
      <c r="AU76" s="958" t="s">
        <v>562</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560</v>
      </c>
      <c r="C77" s="962"/>
      <c r="D77" s="962"/>
      <c r="E77" s="962"/>
      <c r="F77" s="962"/>
      <c r="G77" s="962"/>
      <c r="H77" s="962"/>
      <c r="I77" s="962"/>
      <c r="J77" s="962"/>
      <c r="K77" s="962"/>
      <c r="L77" s="962"/>
      <c r="M77" s="962"/>
      <c r="N77" s="962"/>
      <c r="O77" s="962"/>
      <c r="P77" s="963"/>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58" t="s">
        <v>562</v>
      </c>
      <c r="AQ77" s="958"/>
      <c r="AR77" s="958"/>
      <c r="AS77" s="958"/>
      <c r="AT77" s="958"/>
      <c r="AU77" s="958" t="s">
        <v>562</v>
      </c>
      <c r="AV77" s="958"/>
      <c r="AW77" s="958"/>
      <c r="AX77" s="958"/>
      <c r="AY77" s="958"/>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561</v>
      </c>
      <c r="C78" s="962"/>
      <c r="D78" s="962"/>
      <c r="E78" s="962"/>
      <c r="F78" s="962"/>
      <c r="G78" s="962"/>
      <c r="H78" s="962"/>
      <c r="I78" s="962"/>
      <c r="J78" s="962"/>
      <c r="K78" s="962"/>
      <c r="L78" s="962"/>
      <c r="M78" s="962"/>
      <c r="N78" s="962"/>
      <c r="O78" s="962"/>
      <c r="P78" s="963"/>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562</v>
      </c>
      <c r="AQ78" s="958"/>
      <c r="AR78" s="958"/>
      <c r="AS78" s="958"/>
      <c r="AT78" s="958"/>
      <c r="AU78" s="958" t="s">
        <v>562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31583</v>
      </c>
      <c r="AG88" s="946"/>
      <c r="AH88" s="946"/>
      <c r="AI88" s="946"/>
      <c r="AJ88" s="946"/>
      <c r="AK88" s="950"/>
      <c r="AL88" s="950"/>
      <c r="AM88" s="950"/>
      <c r="AN88" s="950"/>
      <c r="AO88" s="950"/>
      <c r="AP88" s="946">
        <v>48766</v>
      </c>
      <c r="AQ88" s="946"/>
      <c r="AR88" s="946"/>
      <c r="AS88" s="946"/>
      <c r="AT88" s="946"/>
      <c r="AU88" s="946">
        <v>8010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v>
      </c>
      <c r="CS102" s="940"/>
      <c r="CT102" s="940"/>
      <c r="CU102" s="940"/>
      <c r="CV102" s="941"/>
      <c r="CW102" s="939">
        <v>5</v>
      </c>
      <c r="CX102" s="940"/>
      <c r="CY102" s="940"/>
      <c r="CZ102" s="940"/>
      <c r="DA102" s="941"/>
      <c r="DB102" s="939" t="s">
        <v>487</v>
      </c>
      <c r="DC102" s="940"/>
      <c r="DD102" s="940"/>
      <c r="DE102" s="940"/>
      <c r="DF102" s="941"/>
      <c r="DG102" s="939" t="s">
        <v>487</v>
      </c>
      <c r="DH102" s="940"/>
      <c r="DI102" s="940"/>
      <c r="DJ102" s="940"/>
      <c r="DK102" s="941"/>
      <c r="DL102" s="939" t="s">
        <v>487</v>
      </c>
      <c r="DM102" s="940"/>
      <c r="DN102" s="940"/>
      <c r="DO102" s="940"/>
      <c r="DP102" s="941"/>
      <c r="DQ102" s="939" t="s">
        <v>487</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1722977</v>
      </c>
      <c r="AB110" s="876"/>
      <c r="AC110" s="876"/>
      <c r="AD110" s="876"/>
      <c r="AE110" s="877"/>
      <c r="AF110" s="878">
        <v>1919620</v>
      </c>
      <c r="AG110" s="876"/>
      <c r="AH110" s="876"/>
      <c r="AI110" s="876"/>
      <c r="AJ110" s="877"/>
      <c r="AK110" s="878">
        <v>2058429</v>
      </c>
      <c r="AL110" s="876"/>
      <c r="AM110" s="876"/>
      <c r="AN110" s="876"/>
      <c r="AO110" s="877"/>
      <c r="AP110" s="879">
        <v>10.7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18398869</v>
      </c>
      <c r="BR110" s="829"/>
      <c r="BS110" s="829"/>
      <c r="BT110" s="829"/>
      <c r="BU110" s="829"/>
      <c r="BV110" s="829">
        <v>19218247</v>
      </c>
      <c r="BW110" s="829"/>
      <c r="BX110" s="829"/>
      <c r="BY110" s="829"/>
      <c r="BZ110" s="829"/>
      <c r="CA110" s="829">
        <v>19529780</v>
      </c>
      <c r="CB110" s="829"/>
      <c r="CC110" s="829"/>
      <c r="CD110" s="829"/>
      <c r="CE110" s="829"/>
      <c r="CF110" s="853">
        <v>101.2</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1313651</v>
      </c>
      <c r="BR111" s="804"/>
      <c r="BS111" s="804"/>
      <c r="BT111" s="804"/>
      <c r="BU111" s="804"/>
      <c r="BV111" s="804">
        <v>1202962</v>
      </c>
      <c r="BW111" s="804"/>
      <c r="BX111" s="804"/>
      <c r="BY111" s="804"/>
      <c r="BZ111" s="804"/>
      <c r="CA111" s="804">
        <v>1066443</v>
      </c>
      <c r="CB111" s="804"/>
      <c r="CC111" s="804"/>
      <c r="CD111" s="804"/>
      <c r="CE111" s="804"/>
      <c r="CF111" s="862">
        <v>5.5</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101827</v>
      </c>
      <c r="BR112" s="804"/>
      <c r="BS112" s="804"/>
      <c r="BT112" s="804"/>
      <c r="BU112" s="804"/>
      <c r="BV112" s="804">
        <v>89087</v>
      </c>
      <c r="BW112" s="804"/>
      <c r="BX112" s="804"/>
      <c r="BY112" s="804"/>
      <c r="BZ112" s="804"/>
      <c r="CA112" s="804">
        <v>88501</v>
      </c>
      <c r="CB112" s="804"/>
      <c r="CC112" s="804"/>
      <c r="CD112" s="804"/>
      <c r="CE112" s="804"/>
      <c r="CF112" s="862">
        <v>0.5</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12849</v>
      </c>
      <c r="AB113" s="906"/>
      <c r="AC113" s="906"/>
      <c r="AD113" s="906"/>
      <c r="AE113" s="907"/>
      <c r="AF113" s="908">
        <v>12152</v>
      </c>
      <c r="AG113" s="906"/>
      <c r="AH113" s="906"/>
      <c r="AI113" s="906"/>
      <c r="AJ113" s="907"/>
      <c r="AK113" s="908">
        <v>14309</v>
      </c>
      <c r="AL113" s="906"/>
      <c r="AM113" s="906"/>
      <c r="AN113" s="906"/>
      <c r="AO113" s="907"/>
      <c r="AP113" s="909">
        <v>0.1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8618663</v>
      </c>
      <c r="BR113" s="804"/>
      <c r="BS113" s="804"/>
      <c r="BT113" s="804"/>
      <c r="BU113" s="804"/>
      <c r="BV113" s="804">
        <v>8266093</v>
      </c>
      <c r="BW113" s="804"/>
      <c r="BX113" s="804"/>
      <c r="BY113" s="804"/>
      <c r="BZ113" s="804"/>
      <c r="CA113" s="804">
        <v>8008966</v>
      </c>
      <c r="CB113" s="804"/>
      <c r="CC113" s="804"/>
      <c r="CD113" s="804"/>
      <c r="CE113" s="804"/>
      <c r="CF113" s="862">
        <v>41.5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426116</v>
      </c>
      <c r="AB114" s="767"/>
      <c r="AC114" s="767"/>
      <c r="AD114" s="767"/>
      <c r="AE114" s="768"/>
      <c r="AF114" s="769">
        <v>420244</v>
      </c>
      <c r="AG114" s="767"/>
      <c r="AH114" s="767"/>
      <c r="AI114" s="767"/>
      <c r="AJ114" s="768"/>
      <c r="AK114" s="769">
        <v>402027</v>
      </c>
      <c r="AL114" s="767"/>
      <c r="AM114" s="767"/>
      <c r="AN114" s="767"/>
      <c r="AO114" s="768"/>
      <c r="AP114" s="811">
        <v>2.1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6343051</v>
      </c>
      <c r="BR114" s="804"/>
      <c r="BS114" s="804"/>
      <c r="BT114" s="804"/>
      <c r="BU114" s="804"/>
      <c r="BV114" s="804">
        <v>5980822</v>
      </c>
      <c r="BW114" s="804"/>
      <c r="BX114" s="804"/>
      <c r="BY114" s="804"/>
      <c r="BZ114" s="804"/>
      <c r="CA114" s="804">
        <v>5921830</v>
      </c>
      <c r="CB114" s="804"/>
      <c r="CC114" s="804"/>
      <c r="CD114" s="804"/>
      <c r="CE114" s="804"/>
      <c r="CF114" s="862">
        <v>30.7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80844</v>
      </c>
      <c r="AB115" s="906"/>
      <c r="AC115" s="906"/>
      <c r="AD115" s="906"/>
      <c r="AE115" s="907"/>
      <c r="AF115" s="908">
        <v>83368</v>
      </c>
      <c r="AG115" s="906"/>
      <c r="AH115" s="906"/>
      <c r="AI115" s="906"/>
      <c r="AJ115" s="907"/>
      <c r="AK115" s="908">
        <v>86363</v>
      </c>
      <c r="AL115" s="906"/>
      <c r="AM115" s="906"/>
      <c r="AN115" s="906"/>
      <c r="AO115" s="907"/>
      <c r="AP115" s="909">
        <v>0.4</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2242786</v>
      </c>
      <c r="AB117" s="890"/>
      <c r="AC117" s="890"/>
      <c r="AD117" s="890"/>
      <c r="AE117" s="891"/>
      <c r="AF117" s="892">
        <v>2435384</v>
      </c>
      <c r="AG117" s="890"/>
      <c r="AH117" s="890"/>
      <c r="AI117" s="890"/>
      <c r="AJ117" s="891"/>
      <c r="AK117" s="892">
        <v>2561128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34776061</v>
      </c>
      <c r="BR119" s="832"/>
      <c r="BS119" s="832"/>
      <c r="BT119" s="832"/>
      <c r="BU119" s="832"/>
      <c r="BV119" s="832">
        <v>34757211</v>
      </c>
      <c r="BW119" s="832"/>
      <c r="BX119" s="832"/>
      <c r="BY119" s="832"/>
      <c r="BZ119" s="832"/>
      <c r="CA119" s="832">
        <v>34615520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1313651</v>
      </c>
      <c r="DH119" s="751"/>
      <c r="DI119" s="751"/>
      <c r="DJ119" s="751"/>
      <c r="DK119" s="752"/>
      <c r="DL119" s="753">
        <v>1202962</v>
      </c>
      <c r="DM119" s="751"/>
      <c r="DN119" s="751"/>
      <c r="DO119" s="751"/>
      <c r="DP119" s="752"/>
      <c r="DQ119" s="753">
        <v>1066443</v>
      </c>
      <c r="DR119" s="751"/>
      <c r="DS119" s="751"/>
      <c r="DT119" s="751"/>
      <c r="DU119" s="752"/>
      <c r="DV119" s="835">
        <v>5.5</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8894046</v>
      </c>
      <c r="BR120" s="829"/>
      <c r="BS120" s="829"/>
      <c r="BT120" s="829"/>
      <c r="BU120" s="829"/>
      <c r="BV120" s="829">
        <v>8266645</v>
      </c>
      <c r="BW120" s="829"/>
      <c r="BX120" s="829"/>
      <c r="BY120" s="829"/>
      <c r="BZ120" s="829"/>
      <c r="CA120" s="829">
        <v>7601307</v>
      </c>
      <c r="CB120" s="829"/>
      <c r="CC120" s="829"/>
      <c r="CD120" s="829"/>
      <c r="CE120" s="829"/>
      <c r="CF120" s="853">
        <v>39.4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88157</v>
      </c>
      <c r="DR120" s="829"/>
      <c r="DS120" s="829"/>
      <c r="DT120" s="829"/>
      <c r="DU120" s="829"/>
      <c r="DV120" s="830">
        <v>0.5</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6705956</v>
      </c>
      <c r="BR121" s="804"/>
      <c r="BS121" s="804"/>
      <c r="BT121" s="804"/>
      <c r="BU121" s="804"/>
      <c r="BV121" s="804">
        <v>6591261</v>
      </c>
      <c r="BW121" s="804"/>
      <c r="BX121" s="804"/>
      <c r="BY121" s="804"/>
      <c r="BZ121" s="804"/>
      <c r="CA121" s="804">
        <v>6485124</v>
      </c>
      <c r="CB121" s="804"/>
      <c r="CC121" s="804"/>
      <c r="CD121" s="804"/>
      <c r="CE121" s="804"/>
      <c r="CF121" s="862">
        <v>33.6</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v>1126</v>
      </c>
      <c r="DH121" s="804"/>
      <c r="DI121" s="804"/>
      <c r="DJ121" s="804"/>
      <c r="DK121" s="804"/>
      <c r="DL121" s="804">
        <v>706</v>
      </c>
      <c r="DM121" s="804"/>
      <c r="DN121" s="804"/>
      <c r="DO121" s="804"/>
      <c r="DP121" s="804"/>
      <c r="DQ121" s="804">
        <v>344</v>
      </c>
      <c r="DR121" s="804"/>
      <c r="DS121" s="804"/>
      <c r="DT121" s="804"/>
      <c r="DU121" s="804"/>
      <c r="DV121" s="781">
        <v>0</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13918090</v>
      </c>
      <c r="BR122" s="832"/>
      <c r="BS122" s="832"/>
      <c r="BT122" s="832"/>
      <c r="BU122" s="832"/>
      <c r="BV122" s="832">
        <v>14061359</v>
      </c>
      <c r="BW122" s="832"/>
      <c r="BX122" s="832"/>
      <c r="BY122" s="832"/>
      <c r="BZ122" s="832"/>
      <c r="CA122" s="832">
        <v>13704160</v>
      </c>
      <c r="CB122" s="832"/>
      <c r="CC122" s="832"/>
      <c r="CD122" s="832"/>
      <c r="CE122" s="832"/>
      <c r="CF122" s="833">
        <v>71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29518092</v>
      </c>
      <c r="BR123" s="820"/>
      <c r="BS123" s="820"/>
      <c r="BT123" s="820"/>
      <c r="BU123" s="820"/>
      <c r="BV123" s="820">
        <v>28919265</v>
      </c>
      <c r="BW123" s="820"/>
      <c r="BX123" s="820"/>
      <c r="BY123" s="820"/>
      <c r="BZ123" s="820"/>
      <c r="CA123" s="820">
        <v>27790591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27.8</v>
      </c>
      <c r="BR124" s="818"/>
      <c r="BS124" s="818"/>
      <c r="BT124" s="818"/>
      <c r="BU124" s="818"/>
      <c r="BV124" s="818">
        <v>30.9</v>
      </c>
      <c r="BW124" s="818"/>
      <c r="BX124" s="818"/>
      <c r="BY124" s="818"/>
      <c r="BZ124" s="818"/>
      <c r="CA124" s="818">
        <v>35.299999999999997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100701</v>
      </c>
      <c r="DH124" s="751"/>
      <c r="DI124" s="751"/>
      <c r="DJ124" s="751"/>
      <c r="DK124" s="752"/>
      <c r="DL124" s="753">
        <v>88381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80844</v>
      </c>
      <c r="AB126" s="767"/>
      <c r="AC126" s="767"/>
      <c r="AD126" s="767"/>
      <c r="AE126" s="768"/>
      <c r="AF126" s="769">
        <v>83368</v>
      </c>
      <c r="AG126" s="767"/>
      <c r="AH126" s="767"/>
      <c r="AI126" s="767"/>
      <c r="AJ126" s="768"/>
      <c r="AK126" s="769">
        <v>86363</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134219</v>
      </c>
      <c r="AB128" s="788"/>
      <c r="AC128" s="788"/>
      <c r="AD128" s="788"/>
      <c r="AE128" s="789"/>
      <c r="AF128" s="790">
        <v>136592</v>
      </c>
      <c r="AG128" s="788"/>
      <c r="AH128" s="788"/>
      <c r="AI128" s="788"/>
      <c r="AJ128" s="789"/>
      <c r="AK128" s="790">
        <v>158206</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12.45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20188109</v>
      </c>
      <c r="AB129" s="767"/>
      <c r="AC129" s="767"/>
      <c r="AD129" s="767"/>
      <c r="AE129" s="768"/>
      <c r="AF129" s="769">
        <v>20131181</v>
      </c>
      <c r="AG129" s="767"/>
      <c r="AH129" s="767"/>
      <c r="AI129" s="767"/>
      <c r="AJ129" s="768"/>
      <c r="AK129" s="769">
        <v>20526905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17.45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1334570</v>
      </c>
      <c r="AB130" s="767"/>
      <c r="AC130" s="767"/>
      <c r="AD130" s="767"/>
      <c r="AE130" s="768"/>
      <c r="AF130" s="769">
        <v>1280007</v>
      </c>
      <c r="AG130" s="767"/>
      <c r="AH130" s="767"/>
      <c r="AI130" s="767"/>
      <c r="AJ130" s="768"/>
      <c r="AK130" s="769">
        <v>1236772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5.0999999999999996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18853539</v>
      </c>
      <c r="AB131" s="751"/>
      <c r="AC131" s="751"/>
      <c r="AD131" s="751"/>
      <c r="AE131" s="752"/>
      <c r="AF131" s="753">
        <v>18851174</v>
      </c>
      <c r="AG131" s="751"/>
      <c r="AH131" s="751"/>
      <c r="AI131" s="751"/>
      <c r="AJ131" s="752"/>
      <c r="AK131" s="753">
        <v>19290133</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35.299999999999997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4.1053141269999998</v>
      </c>
      <c r="AB132" s="732"/>
      <c r="AC132" s="732"/>
      <c r="AD132" s="732"/>
      <c r="AE132" s="733"/>
      <c r="AF132" s="734">
        <v>5.4043583699999997</v>
      </c>
      <c r="AG132" s="732"/>
      <c r="AH132" s="732"/>
      <c r="AI132" s="732"/>
      <c r="AJ132" s="733"/>
      <c r="AK132" s="734">
        <v>6.045319374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3.4</v>
      </c>
      <c r="AB133" s="711"/>
      <c r="AC133" s="711"/>
      <c r="AD133" s="711"/>
      <c r="AE133" s="712"/>
      <c r="AF133" s="710">
        <v>4.2</v>
      </c>
      <c r="AG133" s="711"/>
      <c r="AH133" s="711"/>
      <c r="AI133" s="711"/>
      <c r="AJ133" s="712"/>
      <c r="AK133" s="710">
        <v>5.0999999999999996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Ju7v0m5WgsS/WxeswzPkRP6+VtU7Z18Q4Wn3IbHbvUZ7df89ZRTKsmNyBM6+fELsAYMLN/XCEc/03K+BV5dbg==" saltValue="xBsPxh1B8rLwS0LxFQ4M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RC1HfIS6iAHSlMsxRWXaPoAT74zJALxQ13miPy2QjBjYUFvQ1H9dUFFkUFBqOIxfE3+cBIX3L8ArZ+pyP13tw==" saltValue="3bneQeNbwyZoEGHPSgzu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rUhzEkSgVHwazBdwwD2tP8y+tn7yBJU+esaOjd/p3oNDJVUqRSAx2Tj97aNqDvlg4QBm97A/P95IXk7DaICnQ==" saltValue="6OaUBSb1fWOEJAge4QIP1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4" t="s">
        <v>477</v>
      </c>
      <c r="AP7" s="253"/>
      <c r="AQ7" s="254" t="s">
        <v>478</v>
      </c>
      <c r="AR7" s="255"/>
    </row>
    <row r="8" spans="1:46" ht="13.2" x14ac:dyDescent="0.2">
      <c r="A8" s="247"/>
      <c r="AK8" s="256"/>
      <c r="AL8" s="257"/>
      <c r="AM8" s="257"/>
      <c r="AN8" s="258"/>
      <c r="AO8" s="1105"/>
      <c r="AP8" s="259" t="s">
        <v>479</v>
      </c>
      <c r="AQ8" s="260" t="s">
        <v>480</v>
      </c>
      <c r="AR8" s="261" t="s">
        <v>481</v>
      </c>
    </row>
    <row r="9" spans="1:46" ht="13.2" x14ac:dyDescent="0.2">
      <c r="A9" s="247"/>
      <c r="AK9" s="1116" t="s">
        <v>482</v>
      </c>
      <c r="AL9" s="1117"/>
      <c r="AM9" s="1117"/>
      <c r="AN9" s="1118"/>
      <c r="AO9" s="262">
        <v>8290359</v>
      </c>
      <c r="AP9" s="262">
        <v>104255</v>
      </c>
      <c r="AQ9" s="263">
        <v>80646</v>
      </c>
      <c r="AR9" s="264">
        <v>29.3</v>
      </c>
    </row>
    <row r="10" spans="1:46" ht="13.5" customHeight="1" x14ac:dyDescent="0.2">
      <c r="A10" s="247"/>
      <c r="AK10" s="1116" t="s">
        <v>483</v>
      </c>
      <c r="AL10" s="1117"/>
      <c r="AM10" s="1117"/>
      <c r="AN10" s="1118"/>
      <c r="AO10" s="265">
        <v>54842</v>
      </c>
      <c r="AP10" s="265">
        <v>690</v>
      </c>
      <c r="AQ10" s="266">
        <v>6637</v>
      </c>
      <c r="AR10" s="267">
        <v>-89.6</v>
      </c>
    </row>
    <row r="11" spans="1:46" ht="13.5" customHeight="1" x14ac:dyDescent="0.2">
      <c r="A11" s="247"/>
      <c r="AK11" s="1116" t="s">
        <v>484</v>
      </c>
      <c r="AL11" s="1117"/>
      <c r="AM11" s="1117"/>
      <c r="AN11" s="1118"/>
      <c r="AO11" s="265">
        <v>182990</v>
      </c>
      <c r="AP11" s="265">
        <v>2301</v>
      </c>
      <c r="AQ11" s="266">
        <v>1119</v>
      </c>
      <c r="AR11" s="267">
        <v>105.6</v>
      </c>
    </row>
    <row r="12" spans="1:46" ht="13.5" customHeight="1" x14ac:dyDescent="0.2">
      <c r="A12" s="247"/>
      <c r="AK12" s="1116" t="s">
        <v>485</v>
      </c>
      <c r="AL12" s="1117"/>
      <c r="AM12" s="1117"/>
      <c r="AN12" s="1118"/>
      <c r="AO12" s="265">
        <v>32141</v>
      </c>
      <c r="AP12" s="265">
        <v>404</v>
      </c>
      <c r="AQ12" s="266">
        <v>8</v>
      </c>
      <c r="AR12" s="267">
        <v>4950</v>
      </c>
    </row>
    <row r="13" spans="1:46" ht="13.5" customHeight="1" x14ac:dyDescent="0.2">
      <c r="A13" s="247"/>
      <c r="AK13" s="1116" t="s">
        <v>486</v>
      </c>
      <c r="AL13" s="1117"/>
      <c r="AM13" s="1117"/>
      <c r="AN13" s="1118"/>
      <c r="AO13" s="265" t="s">
        <v>487</v>
      </c>
      <c r="AP13" s="265" t="s">
        <v>487</v>
      </c>
      <c r="AQ13" s="266">
        <v>2502</v>
      </c>
      <c r="AR13" s="267" t="s">
        <v>487</v>
      </c>
    </row>
    <row r="14" spans="1:46" ht="13.5" customHeight="1" x14ac:dyDescent="0.2">
      <c r="A14" s="247"/>
      <c r="AK14" s="1116" t="s">
        <v>488</v>
      </c>
      <c r="AL14" s="1117"/>
      <c r="AM14" s="1117"/>
      <c r="AN14" s="1118"/>
      <c r="AO14" s="265">
        <v>170714</v>
      </c>
      <c r="AP14" s="265">
        <v>2147</v>
      </c>
      <c r="AQ14" s="266">
        <v>1863</v>
      </c>
      <c r="AR14" s="267">
        <v>15.2</v>
      </c>
    </row>
    <row r="15" spans="1:46" ht="13.5" customHeight="1" x14ac:dyDescent="0.2">
      <c r="A15" s="247"/>
      <c r="AK15" s="1119" t="s">
        <v>489</v>
      </c>
      <c r="AL15" s="1120"/>
      <c r="AM15" s="1120"/>
      <c r="AN15" s="1121"/>
      <c r="AO15" s="265">
        <v>-588177</v>
      </c>
      <c r="AP15" s="265">
        <v>-7397</v>
      </c>
      <c r="AQ15" s="266">
        <v>-4800</v>
      </c>
      <c r="AR15" s="267">
        <v>54.1</v>
      </c>
    </row>
    <row r="16" spans="1:46" ht="13.2" x14ac:dyDescent="0.2">
      <c r="A16" s="247"/>
      <c r="AK16" s="1119" t="s">
        <v>177</v>
      </c>
      <c r="AL16" s="1120"/>
      <c r="AM16" s="1120"/>
      <c r="AN16" s="1121"/>
      <c r="AO16" s="265">
        <v>8142869</v>
      </c>
      <c r="AP16" s="265">
        <v>102400</v>
      </c>
      <c r="AQ16" s="266">
        <v>87975</v>
      </c>
      <c r="AR16" s="267">
        <v>16.399999999999999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2" t="s">
        <v>494</v>
      </c>
      <c r="AL21" s="1123"/>
      <c r="AM21" s="1123"/>
      <c r="AN21" s="1124"/>
      <c r="AO21" s="277">
        <v>11.07</v>
      </c>
      <c r="AP21" s="278">
        <v>7.71</v>
      </c>
      <c r="AQ21" s="279">
        <v>3.36</v>
      </c>
      <c r="AS21" s="280"/>
      <c r="AT21" s="276"/>
    </row>
    <row r="22" spans="1:46" s="248" customFormat="1" ht="13.2" x14ac:dyDescent="0.2">
      <c r="A22" s="276"/>
      <c r="AK22" s="1122" t="s">
        <v>495</v>
      </c>
      <c r="AL22" s="1123"/>
      <c r="AM22" s="1123"/>
      <c r="AN22" s="1124"/>
      <c r="AO22" s="281">
        <v>99.7</v>
      </c>
      <c r="AP22" s="282">
        <v>98.3</v>
      </c>
      <c r="AQ22" s="283">
        <v>1.4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4" t="s">
        <v>477</v>
      </c>
      <c r="AP30" s="253"/>
      <c r="AQ30" s="254" t="s">
        <v>478</v>
      </c>
      <c r="AR30" s="255"/>
    </row>
    <row r="31" spans="1:46" ht="13.2" x14ac:dyDescent="0.2">
      <c r="A31" s="247"/>
      <c r="AK31" s="256"/>
      <c r="AL31" s="257"/>
      <c r="AM31" s="257"/>
      <c r="AN31" s="258"/>
      <c r="AO31" s="1105"/>
      <c r="AP31" s="259" t="s">
        <v>479</v>
      </c>
      <c r="AQ31" s="260" t="s">
        <v>480</v>
      </c>
      <c r="AR31" s="261" t="s">
        <v>481</v>
      </c>
    </row>
    <row r="32" spans="1:46" ht="27" customHeight="1" x14ac:dyDescent="0.2">
      <c r="A32" s="247"/>
      <c r="AK32" s="1106" t="s">
        <v>499</v>
      </c>
      <c r="AL32" s="1107"/>
      <c r="AM32" s="1107"/>
      <c r="AN32" s="1108"/>
      <c r="AO32" s="291">
        <v>2058429</v>
      </c>
      <c r="AP32" s="291">
        <v>25886</v>
      </c>
      <c r="AQ32" s="292">
        <v>41451</v>
      </c>
      <c r="AR32" s="293">
        <v>-37.6</v>
      </c>
    </row>
    <row r="33" spans="1:46" ht="13.5" customHeight="1" x14ac:dyDescent="0.2">
      <c r="A33" s="247"/>
      <c r="AK33" s="1106" t="s">
        <v>500</v>
      </c>
      <c r="AL33" s="1107"/>
      <c r="AM33" s="1107"/>
      <c r="AN33" s="1108"/>
      <c r="AO33" s="291" t="s">
        <v>487</v>
      </c>
      <c r="AP33" s="291" t="s">
        <v>487</v>
      </c>
      <c r="AQ33" s="292" t="s">
        <v>487</v>
      </c>
      <c r="AR33" s="293" t="s">
        <v>487</v>
      </c>
    </row>
    <row r="34" spans="1:46" ht="27" customHeight="1" x14ac:dyDescent="0.2">
      <c r="A34" s="247"/>
      <c r="AK34" s="1106" t="s">
        <v>501</v>
      </c>
      <c r="AL34" s="1107"/>
      <c r="AM34" s="1107"/>
      <c r="AN34" s="1108"/>
      <c r="AO34" s="291" t="s">
        <v>487</v>
      </c>
      <c r="AP34" s="291" t="s">
        <v>487</v>
      </c>
      <c r="AQ34" s="292">
        <v>35</v>
      </c>
      <c r="AR34" s="293" t="s">
        <v>487</v>
      </c>
    </row>
    <row r="35" spans="1:46" ht="27" customHeight="1" x14ac:dyDescent="0.2">
      <c r="A35" s="247"/>
      <c r="AK35" s="1106" t="s">
        <v>502</v>
      </c>
      <c r="AL35" s="1107"/>
      <c r="AM35" s="1107"/>
      <c r="AN35" s="1108"/>
      <c r="AO35" s="291">
        <v>14309</v>
      </c>
      <c r="AP35" s="291">
        <v>180</v>
      </c>
      <c r="AQ35" s="292">
        <v>11775</v>
      </c>
      <c r="AR35" s="293">
        <v>-98.5</v>
      </c>
    </row>
    <row r="36" spans="1:46" ht="27" customHeight="1" x14ac:dyDescent="0.2">
      <c r="A36" s="247"/>
      <c r="AK36" s="1106" t="s">
        <v>503</v>
      </c>
      <c r="AL36" s="1107"/>
      <c r="AM36" s="1107"/>
      <c r="AN36" s="1108"/>
      <c r="AO36" s="291">
        <v>402027</v>
      </c>
      <c r="AP36" s="291">
        <v>5056</v>
      </c>
      <c r="AQ36" s="292">
        <v>2188</v>
      </c>
      <c r="AR36" s="293">
        <v>131.1</v>
      </c>
    </row>
    <row r="37" spans="1:46" ht="13.5" customHeight="1" x14ac:dyDescent="0.2">
      <c r="A37" s="247"/>
      <c r="AK37" s="1106" t="s">
        <v>504</v>
      </c>
      <c r="AL37" s="1107"/>
      <c r="AM37" s="1107"/>
      <c r="AN37" s="1108"/>
      <c r="AO37" s="291">
        <v>86363</v>
      </c>
      <c r="AP37" s="291">
        <v>1086</v>
      </c>
      <c r="AQ37" s="292">
        <v>531</v>
      </c>
      <c r="AR37" s="293">
        <v>104.5</v>
      </c>
    </row>
    <row r="38" spans="1:46" ht="27" customHeight="1" x14ac:dyDescent="0.2">
      <c r="A38" s="247"/>
      <c r="AK38" s="1109" t="s">
        <v>505</v>
      </c>
      <c r="AL38" s="1110"/>
      <c r="AM38" s="1110"/>
      <c r="AN38" s="1111"/>
      <c r="AO38" s="294" t="s">
        <v>487</v>
      </c>
      <c r="AP38" s="294" t="s">
        <v>487</v>
      </c>
      <c r="AQ38" s="295">
        <v>1</v>
      </c>
      <c r="AR38" s="283" t="s">
        <v>487</v>
      </c>
      <c r="AS38" s="290"/>
    </row>
    <row r="39" spans="1:46" ht="13.2" x14ac:dyDescent="0.2">
      <c r="A39" s="247"/>
      <c r="AK39" s="1109" t="s">
        <v>506</v>
      </c>
      <c r="AL39" s="1110"/>
      <c r="AM39" s="1110"/>
      <c r="AN39" s="1111"/>
      <c r="AO39" s="291">
        <v>-158206</v>
      </c>
      <c r="AP39" s="291">
        <v>-1990</v>
      </c>
      <c r="AQ39" s="292">
        <v>-5414</v>
      </c>
      <c r="AR39" s="293">
        <v>-63.2</v>
      </c>
      <c r="AS39" s="290"/>
    </row>
    <row r="40" spans="1:46" ht="27" customHeight="1" x14ac:dyDescent="0.2">
      <c r="A40" s="247"/>
      <c r="AK40" s="1106" t="s">
        <v>507</v>
      </c>
      <c r="AL40" s="1107"/>
      <c r="AM40" s="1107"/>
      <c r="AN40" s="1108"/>
      <c r="AO40" s="291">
        <v>-1236772</v>
      </c>
      <c r="AP40" s="291">
        <v>-15553</v>
      </c>
      <c r="AQ40" s="292">
        <v>-35360</v>
      </c>
      <c r="AR40" s="293">
        <v>-56</v>
      </c>
      <c r="AS40" s="290"/>
    </row>
    <row r="41" spans="1:46" ht="13.2" x14ac:dyDescent="0.2">
      <c r="A41" s="247"/>
      <c r="AK41" s="1112" t="s">
        <v>287</v>
      </c>
      <c r="AL41" s="1113"/>
      <c r="AM41" s="1113"/>
      <c r="AN41" s="1114"/>
      <c r="AO41" s="291">
        <v>1166150</v>
      </c>
      <c r="AP41" s="291">
        <v>14665</v>
      </c>
      <c r="AQ41" s="292">
        <v>15207</v>
      </c>
      <c r="AR41" s="293">
        <v>-3.6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099" t="s">
        <v>477</v>
      </c>
      <c r="AN49" s="1101" t="s">
        <v>510</v>
      </c>
      <c r="AO49" s="1102"/>
      <c r="AP49" s="1102"/>
      <c r="AQ49" s="1102"/>
      <c r="AR49" s="1103"/>
    </row>
    <row r="50" spans="1:44" ht="13.2" x14ac:dyDescent="0.2">
      <c r="A50" s="247"/>
      <c r="AK50" s="305"/>
      <c r="AL50" s="306"/>
      <c r="AM50" s="1100"/>
      <c r="AN50" s="307" t="s">
        <v>511</v>
      </c>
      <c r="AO50" s="308" t="s">
        <v>512</v>
      </c>
      <c r="AP50" s="309" t="s">
        <v>513</v>
      </c>
      <c r="AQ50" s="310" t="s">
        <v>514</v>
      </c>
      <c r="AR50" s="311" t="s">
        <v>515</v>
      </c>
    </row>
    <row r="51" spans="1:44" ht="13.2" x14ac:dyDescent="0.2">
      <c r="A51" s="247"/>
      <c r="AK51" s="303" t="s">
        <v>516</v>
      </c>
      <c r="AL51" s="304"/>
      <c r="AM51" s="312">
        <v>5733914</v>
      </c>
      <c r="AN51" s="313">
        <v>69079</v>
      </c>
      <c r="AO51" s="314">
        <v>11.3</v>
      </c>
      <c r="AP51" s="315">
        <v>63812</v>
      </c>
      <c r="AQ51" s="316">
        <v>2.2999999999999998</v>
      </c>
      <c r="AR51" s="317">
        <v>9</v>
      </c>
    </row>
    <row r="52" spans="1:44" ht="13.2" x14ac:dyDescent="0.2">
      <c r="A52" s="247"/>
      <c r="AK52" s="318"/>
      <c r="AL52" s="319" t="s">
        <v>517</v>
      </c>
      <c r="AM52" s="320">
        <v>2199130</v>
      </c>
      <c r="AN52" s="321">
        <v>26494</v>
      </c>
      <c r="AO52" s="322">
        <v>-1.8</v>
      </c>
      <c r="AP52" s="323">
        <v>33848</v>
      </c>
      <c r="AQ52" s="324">
        <v>-4.2</v>
      </c>
      <c r="AR52" s="325">
        <v>2.4</v>
      </c>
    </row>
    <row r="53" spans="1:44" ht="13.2" x14ac:dyDescent="0.2">
      <c r="A53" s="247"/>
      <c r="AK53" s="303" t="s">
        <v>518</v>
      </c>
      <c r="AL53" s="304"/>
      <c r="AM53" s="312">
        <v>6685253</v>
      </c>
      <c r="AN53" s="313">
        <v>81425</v>
      </c>
      <c r="AO53" s="314">
        <v>17.899999999999999</v>
      </c>
      <c r="AP53" s="315">
        <v>54225</v>
      </c>
      <c r="AQ53" s="316">
        <v>-15</v>
      </c>
      <c r="AR53" s="317">
        <v>32.9</v>
      </c>
    </row>
    <row r="54" spans="1:44" ht="13.2" x14ac:dyDescent="0.2">
      <c r="A54" s="247"/>
      <c r="AK54" s="318"/>
      <c r="AL54" s="319" t="s">
        <v>517</v>
      </c>
      <c r="AM54" s="320">
        <v>2123516</v>
      </c>
      <c r="AN54" s="321">
        <v>25864</v>
      </c>
      <c r="AO54" s="322">
        <v>-2.4</v>
      </c>
      <c r="AP54" s="323">
        <v>27337</v>
      </c>
      <c r="AQ54" s="324">
        <v>-19.2</v>
      </c>
      <c r="AR54" s="325">
        <v>16.8</v>
      </c>
    </row>
    <row r="55" spans="1:44" ht="13.2" x14ac:dyDescent="0.2">
      <c r="A55" s="247"/>
      <c r="AK55" s="303" t="s">
        <v>519</v>
      </c>
      <c r="AL55" s="304"/>
      <c r="AM55" s="312">
        <v>5518631</v>
      </c>
      <c r="AN55" s="313">
        <v>67984</v>
      </c>
      <c r="AO55" s="314">
        <v>-16.5</v>
      </c>
      <c r="AP55" s="315">
        <v>54016</v>
      </c>
      <c r="AQ55" s="316">
        <v>-0.4</v>
      </c>
      <c r="AR55" s="317">
        <v>-16.100000000000001</v>
      </c>
    </row>
    <row r="56" spans="1:44" ht="13.2" x14ac:dyDescent="0.2">
      <c r="A56" s="247"/>
      <c r="AK56" s="318"/>
      <c r="AL56" s="319" t="s">
        <v>517</v>
      </c>
      <c r="AM56" s="320">
        <v>3711900</v>
      </c>
      <c r="AN56" s="321">
        <v>45727</v>
      </c>
      <c r="AO56" s="322">
        <v>76.8</v>
      </c>
      <c r="AP56" s="323">
        <v>28078</v>
      </c>
      <c r="AQ56" s="324">
        <v>2.7</v>
      </c>
      <c r="AR56" s="325">
        <v>74.099999999999994</v>
      </c>
    </row>
    <row r="57" spans="1:44" ht="13.2" x14ac:dyDescent="0.2">
      <c r="A57" s="247"/>
      <c r="AK57" s="303" t="s">
        <v>520</v>
      </c>
      <c r="AL57" s="304"/>
      <c r="AM57" s="312">
        <v>3776419</v>
      </c>
      <c r="AN57" s="313">
        <v>46973</v>
      </c>
      <c r="AO57" s="314">
        <v>-30.9</v>
      </c>
      <c r="AP57" s="315">
        <v>52786</v>
      </c>
      <c r="AQ57" s="316">
        <v>-2.2999999999999998</v>
      </c>
      <c r="AR57" s="317">
        <v>-28.6</v>
      </c>
    </row>
    <row r="58" spans="1:44" ht="13.2" x14ac:dyDescent="0.2">
      <c r="A58" s="247"/>
      <c r="AK58" s="318"/>
      <c r="AL58" s="319" t="s">
        <v>517</v>
      </c>
      <c r="AM58" s="320">
        <v>3000922</v>
      </c>
      <c r="AN58" s="321">
        <v>37327</v>
      </c>
      <c r="AO58" s="322">
        <v>-18.399999999999999</v>
      </c>
      <c r="AP58" s="323">
        <v>28742</v>
      </c>
      <c r="AQ58" s="324">
        <v>2.4</v>
      </c>
      <c r="AR58" s="325">
        <v>-20.8</v>
      </c>
    </row>
    <row r="59" spans="1:44" ht="13.2" x14ac:dyDescent="0.2">
      <c r="A59" s="247"/>
      <c r="AK59" s="303" t="s">
        <v>521</v>
      </c>
      <c r="AL59" s="304"/>
      <c r="AM59" s="312">
        <v>4271422</v>
      </c>
      <c r="AN59" s="313">
        <v>53715</v>
      </c>
      <c r="AO59" s="314">
        <v>14.4</v>
      </c>
      <c r="AP59" s="315">
        <v>58465</v>
      </c>
      <c r="AQ59" s="316">
        <v>10.8</v>
      </c>
      <c r="AR59" s="317">
        <v>3.6</v>
      </c>
    </row>
    <row r="60" spans="1:44" ht="13.2" x14ac:dyDescent="0.2">
      <c r="A60" s="247"/>
      <c r="AK60" s="318"/>
      <c r="AL60" s="319" t="s">
        <v>517</v>
      </c>
      <c r="AM60" s="320">
        <v>1470102</v>
      </c>
      <c r="AN60" s="321">
        <v>18487</v>
      </c>
      <c r="AO60" s="322">
        <v>-50.5</v>
      </c>
      <c r="AP60" s="323">
        <v>34452</v>
      </c>
      <c r="AQ60" s="324">
        <v>19.899999999999999</v>
      </c>
      <c r="AR60" s="325">
        <v>-70.400000000000006</v>
      </c>
    </row>
    <row r="61" spans="1:44" ht="13.2" x14ac:dyDescent="0.2">
      <c r="A61" s="247"/>
      <c r="AK61" s="303" t="s">
        <v>522</v>
      </c>
      <c r="AL61" s="326"/>
      <c r="AM61" s="312">
        <v>5197128</v>
      </c>
      <c r="AN61" s="313">
        <v>63835</v>
      </c>
      <c r="AO61" s="314">
        <v>-0.8</v>
      </c>
      <c r="AP61" s="315">
        <v>56661</v>
      </c>
      <c r="AQ61" s="327">
        <v>-0.9</v>
      </c>
      <c r="AR61" s="317">
        <v>0.1</v>
      </c>
    </row>
    <row r="62" spans="1:44" ht="13.2" x14ac:dyDescent="0.2">
      <c r="A62" s="247"/>
      <c r="AK62" s="318"/>
      <c r="AL62" s="319" t="s">
        <v>517</v>
      </c>
      <c r="AM62" s="320">
        <v>2501114</v>
      </c>
      <c r="AN62" s="321">
        <v>30780</v>
      </c>
      <c r="AO62" s="322">
        <v>0.7</v>
      </c>
      <c r="AP62" s="323">
        <v>30491</v>
      </c>
      <c r="AQ62" s="324">
        <v>0.3</v>
      </c>
      <c r="AR62" s="325">
        <v>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QWhXvmFp0pCjCr3BvmsupUuuqbs5UQ+6jduwxUM1/FlFG23eTNstMe2KPhR50yuthRjWe3tMVVo15xvAalgELg==" saltValue="ouvyLF/C+7xyCSfPZxCx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6YdyjiPcGKL3hOkGLUMzyvah7F4Vg50NJsPSspG0Y6b9QtZg4jWi8vkyM3CzOOr7W0WEo2vhIeMu0Zs2G5KmLA==" saltValue="VVLniAixW+6W8GD6Gur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D4UFsNs/OEj0FlbTriCZYVZTeJyQfLZAdzZLBWFZJNztpHsPxlPGu+2XvildA/5x4WC+y2o0Wr9kYjTDmKc2ZA==" saltValue="RxPMSwSkospfKLlZYSqw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5" t="s">
        <v>3</v>
      </c>
      <c r="D47" s="1125"/>
      <c r="E47" s="1126"/>
      <c r="F47" s="11">
        <v>19.53</v>
      </c>
      <c r="G47" s="12">
        <v>24.38</v>
      </c>
      <c r="H47" s="12">
        <v>26.75</v>
      </c>
      <c r="I47" s="12">
        <v>20.84</v>
      </c>
      <c r="J47" s="13">
        <v>15.18</v>
      </c>
    </row>
    <row r="48" spans="2:10" ht="57.75" customHeight="1" x14ac:dyDescent="0.2">
      <c r="B48" s="14"/>
      <c r="C48" s="1127" t="s">
        <v>4</v>
      </c>
      <c r="D48" s="1127"/>
      <c r="E48" s="1128"/>
      <c r="F48" s="15">
        <v>10.050000000000001</v>
      </c>
      <c r="G48" s="16">
        <v>11.92</v>
      </c>
      <c r="H48" s="16">
        <v>5.76</v>
      </c>
      <c r="I48" s="16">
        <v>6.45</v>
      </c>
      <c r="J48" s="17">
        <v>6.2</v>
      </c>
    </row>
    <row r="49" spans="2:10" ht="57.75" customHeight="1" thickBot="1" x14ac:dyDescent="0.25">
      <c r="B49" s="18"/>
      <c r="C49" s="1129" t="s">
        <v>5</v>
      </c>
      <c r="D49" s="1129"/>
      <c r="E49" s="1130"/>
      <c r="F49" s="19">
        <v>5.91</v>
      </c>
      <c r="G49" s="20">
        <v>6.22</v>
      </c>
      <c r="H49" s="20" t="s">
        <v>529</v>
      </c>
      <c r="I49" s="20" t="s">
        <v>530</v>
      </c>
      <c r="J49" s="21" t="s">
        <v>531</v>
      </c>
    </row>
    <row r="50" spans="2:10" ht="13.2" x14ac:dyDescent="0.2"/>
  </sheetData>
  <sheetProtection algorithmName="SHA-512" hashValue="ebXkZ+77iZ0oCHFP7XHI5TouD5tMx8WUWXespIwQwY8dhpcRdDA/n/sVLLpFNbUizvA7kXjhevagxDKJ90uuLg==" saltValue="3FjPy2gEzj7oW0uLeu4T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2026-03-12T10:51:22Z</cp:lastPrinted>
  <dcterms:created xsi:type="dcterms:W3CDTF">2026-02-23T05:41:04Z</dcterms:created>
  <dcterms:modified xsi:type="dcterms:W3CDTF">2026-03-21T16:00:45Z</dcterms:modified>
  <cp:category/>
</cp:coreProperties>
</file>