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082458EE-1739-4EC3-86EC-C9549C912A22}" xr6:coauthVersionLast="47" xr6:coauthVersionMax="47" xr10:uidLastSave="{00000000-0000-0000-0000-000000000000}"/>
  <workbookProtection workbookAlgorithmName="SHA-512" workbookHashValue="H0mD7UARouLYGcC4/AZzXqGltaFjQX/mQxJzSzN+9ALn7aIk0EdozcTIY6+TruwrFtgz+28onmhhS4SBqNHutg==" workbookSaltValue="ra5X1UZwBTxFew1oxNCgFA==" workbookSpinCount="100000" lockStructure="1"/>
  <bookViews>
    <workbookView xWindow="4935" yWindow="480" windowWidth="23595" windowHeight="15000" xr2:uid="{648A006D-D88F-4DA5-ADB0-B29FB4B568E6}"/>
  </bookViews>
  <sheets>
    <sheet name="調査票 " sheetId="5" r:id="rId1"/>
    <sheet name="集計（調査票から転記）" sheetId="6" r:id="rId2"/>
  </sheets>
  <definedNames>
    <definedName name="_xlnm.Print_Area" localSheetId="0">'調査票 '!$A$1:$N$92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5" i="6" l="1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BJ5" i="6" s="1"/>
  <c r="N5" i="6"/>
  <c r="M5" i="6"/>
  <c r="L5" i="6"/>
  <c r="K5" i="6"/>
  <c r="J5" i="6"/>
  <c r="I5" i="6"/>
  <c r="H5" i="6"/>
  <c r="G5" i="6"/>
  <c r="F5" i="6"/>
  <c r="E5" i="6"/>
  <c r="D5" i="6"/>
  <c r="C5" i="6"/>
  <c r="B5" i="6"/>
  <c r="A72" i="5" l="1"/>
  <c r="H75" i="5" s="1"/>
  <c r="A65" i="5" l="1"/>
  <c r="I70" i="5" s="1"/>
  <c r="F47" i="5" l="1"/>
  <c r="L23" i="5" l="1"/>
  <c r="H48" i="5" l="1"/>
  <c r="L33" i="5" l="1"/>
</calcChain>
</file>

<file path=xl/sharedStrings.xml><?xml version="1.0" encoding="utf-8"?>
<sst xmlns="http://schemas.openxmlformats.org/spreadsheetml/2006/main" count="249" uniqueCount="159">
  <si>
    <t>在宅生活改善調査　【事業所票】</t>
    <rPh sb="0" eb="8">
      <t>ザイタクセイカツカイゼンチョウサ</t>
    </rPh>
    <rPh sb="10" eb="13">
      <t>ジギョウショ</t>
    </rPh>
    <rPh sb="13" eb="14">
      <t>ヒョウ</t>
    </rPh>
    <phoneticPr fontId="2"/>
  </si>
  <si>
    <r>
      <t>問１　貴事業所に所属するケアマネジャーの人数、および利用者数について、ご記入ください。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キ</t>
    </rPh>
    <rPh sb="4" eb="6">
      <t>ジギョウ</t>
    </rPh>
    <rPh sb="6" eb="7">
      <t>ショ</t>
    </rPh>
    <rPh sb="8" eb="10">
      <t>ショゾク</t>
    </rPh>
    <rPh sb="20" eb="22">
      <t>ニンズウ</t>
    </rPh>
    <rPh sb="26" eb="28">
      <t>リヨウ</t>
    </rPh>
    <rPh sb="28" eb="29">
      <t>シャ</t>
    </rPh>
    <rPh sb="29" eb="30">
      <t>スウ</t>
    </rPh>
    <rPh sb="36" eb="38">
      <t>キニュウ</t>
    </rPh>
    <rPh sb="44" eb="46">
      <t>スウチ</t>
    </rPh>
    <rPh sb="47" eb="49">
      <t>キニュウ</t>
    </rPh>
    <phoneticPr fontId="2"/>
  </si>
  <si>
    <t>人</t>
    <rPh sb="0" eb="1">
      <t>ニン</t>
    </rPh>
    <phoneticPr fontId="2"/>
  </si>
  <si>
    <r>
      <t>※入院後に自宅</t>
    </r>
    <r>
      <rPr>
        <sz val="9"/>
        <rFont val="游ゴシック"/>
        <family val="3"/>
        <charset val="128"/>
        <scheme val="minor"/>
      </rPr>
      <t>等</t>
    </r>
    <r>
      <rPr>
        <sz val="9"/>
        <color theme="1"/>
        <rFont val="游ゴシック"/>
        <family val="3"/>
        <charset val="128"/>
        <scheme val="minor"/>
      </rPr>
      <t>に戻った方、現在一時的に入院中の方は含めないでください。</t>
    </r>
    <rPh sb="1" eb="3">
      <t>ニュウイン</t>
    </rPh>
    <rPh sb="3" eb="4">
      <t>ゴ</t>
    </rPh>
    <rPh sb="5" eb="7">
      <t>ジタク</t>
    </rPh>
    <rPh sb="7" eb="8">
      <t>トウ</t>
    </rPh>
    <rPh sb="9" eb="10">
      <t>モド</t>
    </rPh>
    <rPh sb="12" eb="13">
      <t>カタ</t>
    </rPh>
    <rPh sb="14" eb="16">
      <t>ゲンザイ</t>
    </rPh>
    <rPh sb="16" eb="19">
      <t>イチジテキ</t>
    </rPh>
    <rPh sb="20" eb="23">
      <t>ニュウインチュウ</t>
    </rPh>
    <rPh sb="24" eb="25">
      <t>カタ</t>
    </rPh>
    <rPh sb="26" eb="27">
      <t>フク</t>
    </rPh>
    <phoneticPr fontId="2"/>
  </si>
  <si>
    <t>②自宅等での死亡</t>
    <rPh sb="1" eb="3">
      <t>ジタク</t>
    </rPh>
    <rPh sb="3" eb="4">
      <t>トウ</t>
    </rPh>
    <rPh sb="6" eb="8">
      <t>シボウ</t>
    </rPh>
    <phoneticPr fontId="2"/>
  </si>
  <si>
    <t>合計★</t>
    <rPh sb="0" eb="2">
      <t>ゴウケイ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</si>
  <si>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</si>
  <si>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</si>
  <si>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</si>
  <si>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</si>
  <si>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</si>
  <si>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</si>
  <si>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</si>
  <si>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申請中・
不明</t>
    <rPh sb="0" eb="3">
      <t>シンセイチュウ</t>
    </rPh>
    <rPh sb="5" eb="7">
      <t>フメイ</t>
    </rPh>
    <phoneticPr fontId="2"/>
  </si>
  <si>
    <t>※問３の合計（★）と、問２の合計（★）が一致することをご確認ください。</t>
    <rPh sb="1" eb="2">
      <t>トイ</t>
    </rPh>
    <rPh sb="4" eb="6">
      <t>ゴウケイ</t>
    </rPh>
    <rPh sb="11" eb="12">
      <t>トイ</t>
    </rPh>
    <rPh sb="14" eb="16">
      <t>ゴウケイ</t>
    </rPh>
    <rPh sb="20" eb="22">
      <t>イッチ</t>
    </rPh>
    <rPh sb="28" eb="30">
      <t>カクニン</t>
    </rPh>
    <phoneticPr fontId="2"/>
  </si>
  <si>
    <t>行先</t>
    <rPh sb="0" eb="2">
      <t>イキサキ</t>
    </rPh>
    <phoneticPr fontId="2"/>
  </si>
  <si>
    <t>　1) 兄弟・子ども・親戚等の家</t>
    <rPh sb="4" eb="6">
      <t>キョウダイ</t>
    </rPh>
    <rPh sb="7" eb="8">
      <t>コ</t>
    </rPh>
    <rPh sb="11" eb="13">
      <t>シンセキ</t>
    </rPh>
    <rPh sb="13" eb="14">
      <t>トウ</t>
    </rPh>
    <rPh sb="15" eb="16">
      <t>イエ</t>
    </rPh>
    <phoneticPr fontId="2"/>
  </si>
  <si>
    <t>　2) 住宅型有料老人ホーム</t>
    <phoneticPr fontId="2"/>
  </si>
  <si>
    <t>　3) 軽費老人ホーム（特定施設除く）</t>
    <phoneticPr fontId="2"/>
  </si>
  <si>
    <r>
      <t xml:space="preserve">　4) </t>
    </r>
    <r>
      <rPr>
        <sz val="9"/>
        <color theme="1"/>
        <rFont val="游ゴシック"/>
        <family val="3"/>
        <charset val="128"/>
        <scheme val="minor"/>
      </rPr>
      <t>サービス付き高齢者向け住宅（特定施設除く）</t>
    </r>
    <phoneticPr fontId="2"/>
  </si>
  <si>
    <t>　5) グループホーム</t>
    <phoneticPr fontId="2"/>
  </si>
  <si>
    <t>　6) 特定施設</t>
    <phoneticPr fontId="2"/>
  </si>
  <si>
    <t>　7) 地域密着型特定施設</t>
    <phoneticPr fontId="2"/>
  </si>
  <si>
    <t>　8) 介護老人保健施設</t>
    <phoneticPr fontId="2"/>
  </si>
  <si>
    <t>　10) 特別養護老人ホーム</t>
    <phoneticPr fontId="2"/>
  </si>
  <si>
    <t>　11) 地域密着型特別養護老人ホーム</t>
    <phoneticPr fontId="2"/>
  </si>
  <si>
    <t>　13) その他</t>
    <phoneticPr fontId="2"/>
  </si>
  <si>
    <t>　14) 行先を把握していない</t>
    <phoneticPr fontId="2"/>
  </si>
  <si>
    <t>　合計★</t>
    <rPh sb="1" eb="3">
      <t>ゴウケイ</t>
    </rPh>
    <phoneticPr fontId="2"/>
  </si>
  <si>
    <t>の中にご回答ください。</t>
    <rPh sb="1" eb="2">
      <t>ナカ</t>
    </rPh>
    <phoneticPr fontId="2"/>
  </si>
  <si>
    <t>問３　貴事業所において、過去１年間の間に「自宅等（サ高住・住宅型有料・軽費老人ホームを除く）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7">
      <t>ネンカン</t>
    </rPh>
    <rPh sb="18" eb="19">
      <t>アイダ</t>
    </rPh>
    <rPh sb="21" eb="23">
      <t>ジタク</t>
    </rPh>
    <rPh sb="23" eb="24">
      <t>トウ</t>
    </rPh>
    <rPh sb="26" eb="28">
      <t>コウジュウ</t>
    </rPh>
    <rPh sb="29" eb="31">
      <t>ジュウタク</t>
    </rPh>
    <rPh sb="31" eb="32">
      <t>ガタ</t>
    </rPh>
    <rPh sb="32" eb="34">
      <t>ユウリョウ</t>
    </rPh>
    <rPh sb="35" eb="37">
      <t>ケイヒ</t>
    </rPh>
    <rPh sb="37" eb="39">
      <t>ロウジン</t>
    </rPh>
    <rPh sb="43" eb="44">
      <t>ノゾ</t>
    </rPh>
    <phoneticPr fontId="2"/>
  </si>
  <si>
    <t>※搬送後、搬送先から転院等の後に死亡した場合は、死亡ではなく「居所変更」として、該当する行先に
　カウントしてください。</t>
    <rPh sb="1" eb="4">
      <t>ハンソウゴ</t>
    </rPh>
    <rPh sb="5" eb="8">
      <t>ハンソウサキ</t>
    </rPh>
    <rPh sb="10" eb="12">
      <t>テンイン</t>
    </rPh>
    <rPh sb="12" eb="13">
      <t>トウ</t>
    </rPh>
    <rPh sb="14" eb="15">
      <t>ノチ</t>
    </rPh>
    <rPh sb="16" eb="18">
      <t>シボウ</t>
    </rPh>
    <rPh sb="20" eb="22">
      <t>バアイ</t>
    </rPh>
    <rPh sb="24" eb="26">
      <t>シボウ</t>
    </rPh>
    <rPh sb="31" eb="35">
      <t>キョショヘンコウ</t>
    </rPh>
    <rPh sb="40" eb="42">
      <t>ガイトウ</t>
    </rPh>
    <rPh sb="44" eb="46">
      <t>イキサキ</t>
    </rPh>
    <phoneticPr fontId="9"/>
  </si>
  <si>
    <t>設問No.→</t>
    <rPh sb="0" eb="2">
      <t>セツモン</t>
    </rPh>
    <phoneticPr fontId="2"/>
  </si>
  <si>
    <t>Q2-1 居場所変更利用者数_要支援1</t>
  </si>
  <si>
    <t>Q2-2 居場所変更利用者数_要支援2</t>
  </si>
  <si>
    <t>Q2-3 居場所変更利用者数_要介護1</t>
  </si>
  <si>
    <t>Q2-4 居場所変更利用者数_要介護2</t>
  </si>
  <si>
    <t>Q2-6 居場所変更利用者数_要介護4</t>
  </si>
  <si>
    <t>Q3-1-1 居場所変更先_市内:兄弟･子ども･親戚等の家</t>
  </si>
  <si>
    <t>Q3-2-1 居場所変更先_市内:住宅型有料老人ﾎｰﾑ</t>
  </si>
  <si>
    <t>Q3-3-1 居場所変更先_市内:軽費老人ホーム</t>
    <rPh sb="17" eb="21">
      <t>ケイヒロウジン</t>
    </rPh>
    <phoneticPr fontId="2"/>
  </si>
  <si>
    <t>Q3-4-1 居場所変更先_市内:ｻｰﾋﾞｽ付き高齢者向け住宅</t>
  </si>
  <si>
    <t>Q3-5-1 居場所変更先_市内:ｸﾞﾙｰﾌﾟﾎｰﾑ</t>
  </si>
  <si>
    <t>Q3-6-1 居場所変更先_市内:特定施設</t>
  </si>
  <si>
    <t>Q3-7-1 居場所変更先_市内:地域密着型特定施設</t>
  </si>
  <si>
    <t>Q3-8-1 居場所変更先_市内:介護老人保健施設</t>
  </si>
  <si>
    <t>Q3-10-1 居場所変更先_市内:特別養護老人ﾎｰﾑ</t>
  </si>
  <si>
    <t>Q3-11-1 居場所変更先_市内:地域密着型特別養護老人ﾎｰﾑ</t>
  </si>
  <si>
    <t>Q3-1-2 居場所変更先_市外:兄弟･子ども･親戚等の家</t>
  </si>
  <si>
    <t>Q3-2-2 居場所変更先_市外:住宅型有料老人ﾎｰﾑ</t>
  </si>
  <si>
    <t>Q3-3-2 居場所変更先_市外:軽費老人ホーム</t>
    <rPh sb="17" eb="21">
      <t>ケイヒロウジン</t>
    </rPh>
    <phoneticPr fontId="2"/>
  </si>
  <si>
    <t>Q3-4-2 居場所変更先_市外:ｻｰﾋﾞｽ付き高齢者向け住宅</t>
  </si>
  <si>
    <t>Q3-5-2 居場所変更先_市外:ｸﾞﾙｰﾌﾟﾎｰﾑ</t>
  </si>
  <si>
    <t>Q3-6-2 居場所変更先_市外:特定施設</t>
  </si>
  <si>
    <t>Q3-7-2 居場所変更先_市外:地域密着型特定施設</t>
  </si>
  <si>
    <t>Q3-8-2 居場所変更先_市外:介護老人保健施設</t>
  </si>
  <si>
    <t>Q3-10-2 居場所変更先_市外:特別養護老人ﾎｰﾑ</t>
  </si>
  <si>
    <t>Q3-11-2 居場所変更先_市外:地域密着型特別養護老人ﾎｰﾑ</t>
  </si>
  <si>
    <t>NA</t>
  </si>
  <si>
    <t>NA</t>
    <phoneticPr fontId="2"/>
  </si>
  <si>
    <t>Q2-7 居場所変更利用者数_要介護5</t>
    <phoneticPr fontId="2"/>
  </si>
  <si>
    <t>Q2-9 自宅等での死亡者数</t>
    <rPh sb="5" eb="8">
      <t>ジタクトウ</t>
    </rPh>
    <rPh sb="10" eb="13">
      <t>シボウシャ</t>
    </rPh>
    <rPh sb="13" eb="14">
      <t>スウ</t>
    </rPh>
    <phoneticPr fontId="2"/>
  </si>
  <si>
    <t>Q2-8 居場所変更利用者数_申請中・不明</t>
    <rPh sb="15" eb="18">
      <t>シンセイチュウ</t>
    </rPh>
    <rPh sb="19" eb="21">
      <t>フメイ</t>
    </rPh>
    <phoneticPr fontId="2"/>
  </si>
  <si>
    <t>Q4_自由記述</t>
    <rPh sb="3" eb="7">
      <t>ジユウキジュツ</t>
    </rPh>
    <phoneticPr fontId="2"/>
  </si>
  <si>
    <t>FA</t>
    <phoneticPr fontId="2"/>
  </si>
  <si>
    <t>Q3-12-1 居場所変更先_市内:病院・診療所</t>
    <rPh sb="18" eb="20">
      <t>ビョウイン</t>
    </rPh>
    <rPh sb="21" eb="24">
      <t>シンリョウジョ</t>
    </rPh>
    <phoneticPr fontId="2"/>
  </si>
  <si>
    <t>Q3-12-2 居場所変更先_市外:病院・診療所</t>
    <rPh sb="18" eb="20">
      <t>ビョウイン</t>
    </rPh>
    <rPh sb="21" eb="24">
      <t>シンリョウジョ</t>
    </rPh>
    <phoneticPr fontId="2"/>
  </si>
  <si>
    <t>事業所名</t>
    <rPh sb="0" eb="4">
      <t>ジギョウショメイ</t>
    </rPh>
    <phoneticPr fontId="2"/>
  </si>
  <si>
    <t>ご担当者氏名</t>
    <rPh sb="1" eb="4">
      <t>タントウシャ</t>
    </rPh>
    <rPh sb="4" eb="6">
      <t>シメイ</t>
    </rPh>
    <phoneticPr fontId="2"/>
  </si>
  <si>
    <t>電話番号</t>
    <rPh sb="0" eb="4">
      <t>デンワバンゴウ</t>
    </rPh>
    <phoneticPr fontId="2"/>
  </si>
  <si>
    <t>Eメールアドレス</t>
    <phoneticPr fontId="2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</si>
  <si>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2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</si>
  <si>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2"/>
  </si>
  <si>
    <t>Q5-1 事業所名</t>
    <rPh sb="5" eb="9">
      <t>ジギョウショメイ</t>
    </rPh>
    <phoneticPr fontId="2"/>
  </si>
  <si>
    <t>Q5-2 担当者名</t>
    <rPh sb="5" eb="8">
      <t>タントウシャ</t>
    </rPh>
    <rPh sb="8" eb="9">
      <t>メイ</t>
    </rPh>
    <phoneticPr fontId="2"/>
  </si>
  <si>
    <t>Q5-3 電話番号</t>
    <rPh sb="5" eb="9">
      <t>デンワバンゴウ</t>
    </rPh>
    <phoneticPr fontId="2"/>
  </si>
  <si>
    <t>Q5-4 Eメールアドレス</t>
    <phoneticPr fontId="2"/>
  </si>
  <si>
    <t>　9) 介護医療院</t>
    <phoneticPr fontId="2"/>
  </si>
  <si>
    <t>Q3-9-1 居場所変更先_市内:介護医療院</t>
    <phoneticPr fontId="2"/>
  </si>
  <si>
    <t>Q3-9-2 居場所変更先_市外:介護医療院</t>
    <phoneticPr fontId="2"/>
  </si>
  <si>
    <t>Q2-10 居場所変更利用者数・死亡者数_合計</t>
    <rPh sb="16" eb="19">
      <t>シボウシャ</t>
    </rPh>
    <rPh sb="19" eb="20">
      <t>スウ</t>
    </rPh>
    <phoneticPr fontId="2"/>
  </si>
  <si>
    <t>Q3-13-1 居場所変更先_市内:その他</t>
    <phoneticPr fontId="2"/>
  </si>
  <si>
    <t>Q3-13-2 居場所変更先_市外:その他</t>
    <phoneticPr fontId="2"/>
  </si>
  <si>
    <t>Q3-14 居場所変更先_把握していない</t>
    <phoneticPr fontId="2"/>
  </si>
  <si>
    <t>Q3-15 居場所変更先_死亡</t>
    <phoneticPr fontId="2"/>
  </si>
  <si>
    <r>
      <t>　12) 病院・診療所　</t>
    </r>
    <r>
      <rPr>
        <sz val="8"/>
        <rFont val="游ゴシック"/>
        <family val="3"/>
        <charset val="128"/>
        <scheme val="minor"/>
      </rPr>
      <t>※一時的な入院を除く</t>
    </r>
    <rPh sb="5" eb="7">
      <t>ビョウイン</t>
    </rPh>
    <rPh sb="8" eb="11">
      <t>シンリョウジョ</t>
    </rPh>
    <rPh sb="13" eb="15">
      <t>イチジ</t>
    </rPh>
    <rPh sb="15" eb="16">
      <t>テキ</t>
    </rPh>
    <rPh sb="17" eb="19">
      <t>ニュウイン</t>
    </rPh>
    <rPh sb="20" eb="21">
      <t>ノゾ</t>
    </rPh>
    <phoneticPr fontId="2"/>
  </si>
  <si>
    <r>
      <t>　15) 自宅等での死亡
  　　</t>
    </r>
    <r>
      <rPr>
        <sz val="8"/>
        <color theme="1"/>
        <rFont val="游ゴシック"/>
        <family val="3"/>
        <charset val="128"/>
        <scheme val="minor"/>
      </rPr>
      <t>※搬送先での死亡を含む</t>
    </r>
    <rPh sb="5" eb="7">
      <t>ジタク</t>
    </rPh>
    <rPh sb="7" eb="8">
      <t>トウ</t>
    </rPh>
    <rPh sb="18" eb="21">
      <t>ハンソウサキ</t>
    </rPh>
    <rPh sb="23" eb="25">
      <t>シボウ</t>
    </rPh>
    <rPh sb="26" eb="27">
      <t>フク</t>
    </rPh>
    <phoneticPr fontId="2"/>
  </si>
  <si>
    <t>（数値を記入）</t>
    <rPh sb="1" eb="3">
      <t>スウチ</t>
    </rPh>
    <rPh sb="4" eb="6">
      <t>キニュウ</t>
    </rPh>
    <phoneticPr fontId="2"/>
  </si>
  <si>
    <t>　</t>
  </si>
  <si>
    <t>※令和8年1月1日現在の状況について、</t>
    <rPh sb="1" eb="3">
      <t>レイワ</t>
    </rPh>
    <rPh sb="4" eb="5">
      <t>ネン</t>
    </rPh>
    <rPh sb="6" eb="7">
      <t>ガツ</t>
    </rPh>
    <rPh sb="7" eb="9">
      <t>ツイタチ</t>
    </rPh>
    <rPh sb="9" eb="11">
      <t>ゲンザイ</t>
    </rPh>
    <rPh sb="12" eb="14">
      <t>ジョウキョウ</t>
    </rPh>
    <phoneticPr fontId="2"/>
  </si>
  <si>
    <t>（１つに〇）</t>
    <phoneticPr fontId="2"/>
  </si>
  <si>
    <t>（</t>
    <phoneticPr fontId="2"/>
  </si>
  <si>
    <t>）</t>
    <phoneticPr fontId="2"/>
  </si>
  <si>
    <t>　（１） 所属するケアマネジャーの人数</t>
    <rPh sb="5" eb="7">
      <t>ショゾク</t>
    </rPh>
    <rPh sb="17" eb="19">
      <t>ニンズウ</t>
    </rPh>
    <phoneticPr fontId="9"/>
  </si>
  <si>
    <r>
      <t xml:space="preserve">　（３）「自宅等（ </t>
    </r>
    <r>
      <rPr>
        <sz val="10"/>
        <rFont val="游ゴシック"/>
        <family val="3"/>
        <charset val="128"/>
        <scheme val="minor"/>
      </rPr>
      <t>（４）を除く）」にお住まいの利用者数</t>
    </r>
    <rPh sb="5" eb="7">
      <t>ジタク</t>
    </rPh>
    <rPh sb="7" eb="8">
      <t>トウ</t>
    </rPh>
    <rPh sb="14" eb="15">
      <t>ノゾ</t>
    </rPh>
    <rPh sb="20" eb="21">
      <t>ス</t>
    </rPh>
    <rPh sb="24" eb="26">
      <t>リヨウ</t>
    </rPh>
    <rPh sb="26" eb="27">
      <t>シャ</t>
    </rPh>
    <rPh sb="27" eb="28">
      <t>スウ</t>
    </rPh>
    <phoneticPr fontId="9"/>
  </si>
  <si>
    <t>　（４） 「サ高住」・「住宅型有料」・「軽費老人ホーム」にお住まいの利用者数</t>
    <rPh sb="7" eb="9">
      <t>コウジュウ</t>
    </rPh>
    <rPh sb="12" eb="15">
      <t>ジュウタクガタ</t>
    </rPh>
    <rPh sb="15" eb="17">
      <t>ユウリョウ</t>
    </rPh>
    <rPh sb="20" eb="22">
      <t>ケイヒ</t>
    </rPh>
    <rPh sb="22" eb="24">
      <t>ロウジン</t>
    </rPh>
    <rPh sb="30" eb="31">
      <t>ス</t>
    </rPh>
    <rPh sb="34" eb="36">
      <t>リヨウ</t>
    </rPh>
    <rPh sb="36" eb="37">
      <t>シャ</t>
    </rPh>
    <rPh sb="37" eb="38">
      <t>スウ</t>
    </rPh>
    <phoneticPr fontId="9"/>
  </si>
  <si>
    <t>　（２） （１）のうち主任ケアマネジャーの人数</t>
    <rPh sb="11" eb="13">
      <t>シュニン</t>
    </rPh>
    <rPh sb="21" eb="23">
      <t>ニンズウ</t>
    </rPh>
    <phoneticPr fontId="9"/>
  </si>
  <si>
    <t>市内</t>
    <rPh sb="0" eb="1">
      <t>シ</t>
    </rPh>
    <rPh sb="1" eb="2">
      <t>ナイ</t>
    </rPh>
    <phoneticPr fontId="2"/>
  </si>
  <si>
    <t>市外</t>
    <rPh sb="0" eb="1">
      <t>シ</t>
    </rPh>
    <rPh sb="1" eb="2">
      <t>ガイ</t>
    </rPh>
    <phoneticPr fontId="2"/>
  </si>
  <si>
    <t>※病院等への搬送後に死亡した場合、搬送先で死亡したケースは「②自宅等での死亡」、
　搬送先から転院等の後に死亡したケースは「①自宅等から、居所を変更した利用者」に含めてください。</t>
    <rPh sb="10" eb="12">
      <t>シボウ</t>
    </rPh>
    <rPh sb="14" eb="16">
      <t>バアイ</t>
    </rPh>
    <rPh sb="17" eb="20">
      <t>ハンソウサキ</t>
    </rPh>
    <rPh sb="21" eb="23">
      <t>シボウ</t>
    </rPh>
    <rPh sb="42" eb="45">
      <t>ハンソウサキ</t>
    </rPh>
    <rPh sb="47" eb="49">
      <t>テンイン</t>
    </rPh>
    <rPh sb="49" eb="50">
      <t>トウ</t>
    </rPh>
    <rPh sb="51" eb="52">
      <t>ノチ</t>
    </rPh>
    <rPh sb="53" eb="55">
      <t>シボウ</t>
    </rPh>
    <phoneticPr fontId="2"/>
  </si>
  <si>
    <t>①自宅等から、居所を変更した利用者</t>
    <rPh sb="1" eb="3">
      <t>ジタク</t>
    </rPh>
    <rPh sb="3" eb="4">
      <t>トウ</t>
    </rPh>
    <rPh sb="10" eb="12">
      <t>ヘンコウ</t>
    </rPh>
    <rPh sb="14" eb="17">
      <t>リヨウシャ</t>
    </rPh>
    <phoneticPr fontId="9"/>
  </si>
  <si>
    <t>　 　から、居所を変更した利用者数」を行先別にご記入ください。（数値を記入）</t>
    <rPh sb="9" eb="11">
      <t>ヘンコウ</t>
    </rPh>
    <rPh sb="13" eb="16">
      <t>リヨウシャ</t>
    </rPh>
    <rPh sb="16" eb="17">
      <t>スウ</t>
    </rPh>
    <rPh sb="19" eb="22">
      <t>イキサキベツ</t>
    </rPh>
    <rPh sb="24" eb="26">
      <t>キニュウ</t>
    </rPh>
    <rPh sb="32" eb="34">
      <t>スウチ</t>
    </rPh>
    <rPh sb="35" eb="37">
      <t>キニュウ</t>
    </rPh>
    <phoneticPr fontId="2"/>
  </si>
  <si>
    <t>※入院した後に自宅等以外の居所に移った場合は、退院後の居所をご記入ください。</t>
    <rPh sb="1" eb="3">
      <t>ニュウイン</t>
    </rPh>
    <rPh sb="5" eb="6">
      <t>ノチ</t>
    </rPh>
    <rPh sb="7" eb="10">
      <t>ジタクトウ</t>
    </rPh>
    <rPh sb="10" eb="12">
      <t>イガイ</t>
    </rPh>
    <rPh sb="16" eb="17">
      <t>ウツ</t>
    </rPh>
    <rPh sb="19" eb="21">
      <t>バアイ</t>
    </rPh>
    <rPh sb="23" eb="26">
      <t>タイインゴ</t>
    </rPh>
    <rPh sb="31" eb="33">
      <t>キニュウ</t>
    </rPh>
    <phoneticPr fontId="2"/>
  </si>
  <si>
    <t xml:space="preserve"> ここからは、貴事業所において、過去１年の間（令和7年1月1日～令和7年12月31日）に
「自宅等（サ高住・住宅型有料・軽費老人ホームを除く）から、居所を変更した利用者」と「自宅等で死亡した利用者」についてお尋ねします。</t>
    <rPh sb="7" eb="8">
      <t>キ</t>
    </rPh>
    <rPh sb="8" eb="10">
      <t>ジギョウ</t>
    </rPh>
    <rPh sb="10" eb="11">
      <t>ショ</t>
    </rPh>
    <rPh sb="16" eb="18">
      <t>カコ</t>
    </rPh>
    <rPh sb="19" eb="20">
      <t>ネン</t>
    </rPh>
    <rPh sb="21" eb="22">
      <t>アイダ</t>
    </rPh>
    <rPh sb="46" eb="48">
      <t>ジタク</t>
    </rPh>
    <rPh sb="48" eb="49">
      <t>トウ</t>
    </rPh>
    <rPh sb="51" eb="53">
      <t>コウジュウ</t>
    </rPh>
    <rPh sb="54" eb="57">
      <t>ジュウタクガタ</t>
    </rPh>
    <rPh sb="57" eb="59">
      <t>ユウリョウ</t>
    </rPh>
    <rPh sb="60" eb="64">
      <t>ケイヒロウジン</t>
    </rPh>
    <rPh sb="68" eb="69">
      <t>ノゾ</t>
    </rPh>
    <rPh sb="77" eb="79">
      <t>ヘンコウ</t>
    </rPh>
    <rPh sb="81" eb="84">
      <t>リヨウシャ</t>
    </rPh>
    <rPh sb="87" eb="90">
      <t>ジタクトウ</t>
    </rPh>
    <rPh sb="91" eb="93">
      <t>シボウ</t>
    </rPh>
    <rPh sb="95" eb="98">
      <t>リヨウシャ</t>
    </rPh>
    <rPh sb="104" eb="105">
      <t>タズ</t>
    </rPh>
    <phoneticPr fontId="2"/>
  </si>
  <si>
    <t>問２　貴事業所において、過去１年の間に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6">
      <t>ネン</t>
    </rPh>
    <rPh sb="17" eb="18">
      <t>アイダ</t>
    </rPh>
    <phoneticPr fontId="2"/>
  </si>
  <si>
    <t>　　「自宅等（サ高住・住宅型有料・軽費老人ホームを除く）から、居所を変更した要介護度別の利用者数」と「自宅等で死亡した利用者数」をご記入ください。</t>
    <rPh sb="38" eb="42">
      <t>ヨウカイゴド</t>
    </rPh>
    <rPh sb="42" eb="43">
      <t>ベツ</t>
    </rPh>
    <rPh sb="51" eb="54">
      <t>ジタクトウ</t>
    </rPh>
    <rPh sb="55" eb="57">
      <t>シボウ</t>
    </rPh>
    <rPh sb="59" eb="62">
      <t>リヨウシャ</t>
    </rPh>
    <rPh sb="62" eb="63">
      <t>スウ</t>
    </rPh>
    <phoneticPr fontId="2"/>
  </si>
  <si>
    <t>（それぞれ１つに〇）</t>
    <phoneticPr fontId="2"/>
  </si>
  <si>
    <t>　　　（施策や事業ごとに「１」～「４」に○を１つ付けてください）</t>
    <phoneticPr fontId="2"/>
  </si>
  <si>
    <t>利用・参加
している
（したことがある）</t>
    <phoneticPr fontId="9"/>
  </si>
  <si>
    <t>今後利用・
参加したい</t>
    <phoneticPr fontId="2"/>
  </si>
  <si>
    <t>利用・
参加する意向はない</t>
    <phoneticPr fontId="9"/>
  </si>
  <si>
    <t>知らない</t>
    <phoneticPr fontId="2"/>
  </si>
  <si>
    <t>①認知症サポータ―養成講座</t>
    <phoneticPr fontId="2"/>
  </si>
  <si>
    <t>②チームオレンジ</t>
    <phoneticPr fontId="2"/>
  </si>
  <si>
    <t>③認知症簡易チェックサイト</t>
    <phoneticPr fontId="2"/>
  </si>
  <si>
    <t>④徘徊高齢者等位置探索システム（GPS) 利用費助成事業</t>
    <phoneticPr fontId="2"/>
  </si>
  <si>
    <t>⑤認知症高齢者等見守りシール</t>
    <phoneticPr fontId="2"/>
  </si>
  <si>
    <t>⑥君津市認知症ガイドブック</t>
    <phoneticPr fontId="2"/>
  </si>
  <si>
    <t>⑦認知症初期集中支援チーム</t>
    <phoneticPr fontId="2"/>
  </si>
  <si>
    <t>⑧認知症高齢者グループホーム家賃等助成事業</t>
    <phoneticPr fontId="2"/>
  </si>
  <si>
    <t>⑨認知症介護家族支援（家族会）</t>
    <phoneticPr fontId="2"/>
  </si>
  <si>
    <t>問４　現在、市が提供している認知症施策や支援について、知っていますか。</t>
    <rPh sb="0" eb="1">
      <t>トイ</t>
    </rPh>
    <phoneticPr fontId="2"/>
  </si>
  <si>
    <t>１．介護者向け支援の充実</t>
    <phoneticPr fontId="9"/>
  </si>
  <si>
    <t>５．本人の声を聴く場や活躍できる場の開設</t>
    <phoneticPr fontId="2"/>
  </si>
  <si>
    <t>２．本人同士の交流の場づくり</t>
    <phoneticPr fontId="9"/>
  </si>
  <si>
    <t>６．相談窓口の周知</t>
    <phoneticPr fontId="9"/>
  </si>
  <si>
    <t>３．支援関係者間の連携</t>
    <phoneticPr fontId="9"/>
  </si>
  <si>
    <t>７．望む支援はない、わからない</t>
    <phoneticPr fontId="9"/>
  </si>
  <si>
    <t>４．認知症の普及啓発</t>
    <phoneticPr fontId="9"/>
  </si>
  <si>
    <t>８．その他</t>
    <rPh sb="4" eb="5">
      <t>タ</t>
    </rPh>
    <phoneticPr fontId="9"/>
  </si>
  <si>
    <t>問５　認知症支援の充実に向けて、行政に特に支援してほしい内容を教えてください。</t>
    <rPh sb="3" eb="6">
      <t>ニンチショウ</t>
    </rPh>
    <rPh sb="6" eb="8">
      <t>シエン</t>
    </rPh>
    <rPh sb="9" eb="11">
      <t>ジュウジツ</t>
    </rPh>
    <rPh sb="12" eb="13">
      <t>ム</t>
    </rPh>
    <rPh sb="16" eb="18">
      <t>ギョウセイ</t>
    </rPh>
    <rPh sb="19" eb="20">
      <t>トク</t>
    </rPh>
    <rPh sb="21" eb="23">
      <t>シエン</t>
    </rPh>
    <rPh sb="28" eb="30">
      <t>ナイヨウ</t>
    </rPh>
    <rPh sb="31" eb="32">
      <t>オシ</t>
    </rPh>
    <phoneticPr fontId="2"/>
  </si>
  <si>
    <t>問６　認知症高齢者や家族の困りごとに対する、行政の支援や連携体制についてどのように感じていますか。</t>
    <rPh sb="0" eb="1">
      <t>トイ</t>
    </rPh>
    <phoneticPr fontId="2"/>
  </si>
  <si>
    <t>問７　貴事業所の利用者で在宅生活の維持が難しくなるのは、どのような場合が多いですか。
　　　よくあるケースについてお答えください。（自由回答）</t>
    <rPh sb="0" eb="1">
      <t>トイ</t>
    </rPh>
    <rPh sb="3" eb="7">
      <t>キジギョウショ</t>
    </rPh>
    <rPh sb="8" eb="11">
      <t>リヨウシャ</t>
    </rPh>
    <rPh sb="12" eb="16">
      <t>ザイタクセイカツ</t>
    </rPh>
    <rPh sb="17" eb="19">
      <t>イジ</t>
    </rPh>
    <rPh sb="20" eb="21">
      <t>ムズカ</t>
    </rPh>
    <rPh sb="33" eb="35">
      <t>バアイ</t>
    </rPh>
    <rPh sb="36" eb="37">
      <t>オオ</t>
    </rPh>
    <rPh sb="58" eb="59">
      <t>コタ</t>
    </rPh>
    <rPh sb="66" eb="70">
      <t>ジユウカイトウ</t>
    </rPh>
    <phoneticPr fontId="2"/>
  </si>
  <si>
    <t>君津市で実施する高齢者福祉事業は、市ホームページに掲載しています。興味のある方はぜひご覧ください。</t>
    <phoneticPr fontId="9"/>
  </si>
  <si>
    <t>https://www.city.kimitsu.lg.jp/soshiki/113/55907.html</t>
    <phoneticPr fontId="9"/>
  </si>
  <si>
    <t>４．不十分である</t>
  </si>
  <si>
    <t>５．わからない</t>
  </si>
  <si>
    <t>１．十分である</t>
    <rPh sb="2" eb="4">
      <t>ジュウブン</t>
    </rPh>
    <phoneticPr fontId="2"/>
  </si>
  <si>
    <t>２．おおむね十分である</t>
  </si>
  <si>
    <t>３．やや不十分である</t>
  </si>
  <si>
    <t>Q3-16 ★合計</t>
    <rPh sb="7" eb="9">
      <t>ゴウケイ</t>
    </rPh>
    <phoneticPr fontId="2"/>
  </si>
  <si>
    <t>Q4-1 ①認知症サポータ―養成講座</t>
  </si>
  <si>
    <t>Q4-2 ②チームオレンジ</t>
  </si>
  <si>
    <t>Q4-3 ③認知症簡易チェックサイト</t>
  </si>
  <si>
    <t>Q4-4 ④徘徊高齢者等位置探索システム（GPS） 利用費助成事業</t>
  </si>
  <si>
    <t>Q4-5 ⑤認知症高齢者等見守りシール</t>
  </si>
  <si>
    <t>Q4-6 ⑥君津市認知症ガイドブック</t>
  </si>
  <si>
    <t>Q4-7 ⑦認知症初期集中支援チーム</t>
  </si>
  <si>
    <t>Q4-8 ⑧認知症高齢者グループホーム家賃等助成事業</t>
  </si>
  <si>
    <t>Q4-9 ⑨認知症介護家族支援（家族会）</t>
  </si>
  <si>
    <t>Q5 その他の記述</t>
    <rPh sb="5" eb="6">
      <t>タ</t>
    </rPh>
    <rPh sb="7" eb="9">
      <t>キジュツ</t>
    </rPh>
    <phoneticPr fontId="2"/>
  </si>
  <si>
    <t>Q1-1 所属するケアマネジャーの人数</t>
    <phoneticPr fontId="2"/>
  </si>
  <si>
    <t>Q1-2 （１）のうち主任ケアマネジャーの人数</t>
    <phoneticPr fontId="2"/>
  </si>
  <si>
    <t>Q1-3 （３）「自宅等（ （４）を除く）」にお住まいの利用者数</t>
    <phoneticPr fontId="2"/>
  </si>
  <si>
    <t>Q1-4 （４） 「サ高住」・「住宅型有料」・「軽費老人ホーム」にお住まいの利用者数</t>
    <phoneticPr fontId="2"/>
  </si>
  <si>
    <t>Q5 認知症支援の充実に向けて、行政に特に支援してほしい内容を教えてください。</t>
    <phoneticPr fontId="2"/>
  </si>
  <si>
    <t>Q6 認知症高齢者や家族の困りごとに対する、行政の支援や連携体制についてどのように感じていますか。</t>
    <phoneticPr fontId="2"/>
  </si>
  <si>
    <t>SA</t>
    <phoneticPr fontId="2"/>
  </si>
  <si>
    <t>Q2-5 居場所変更利用者数_要介護3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</si>
</sst>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5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0"/>
      <color theme="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19" fillId="0" borderId="0" xfId="0" applyFo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4" fillId="4" borderId="12" xfId="0" applyFont="1" applyFill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17" fillId="4" borderId="16" xfId="0" applyFont="1" applyFill="1" applyBorder="1" applyProtection="1">
      <alignment vertical="center"/>
      <protection locked="0"/>
    </xf>
    <xf numFmtId="0" fontId="17" fillId="4" borderId="12" xfId="0" applyFont="1" applyFill="1" applyBorder="1" applyProtection="1">
      <alignment vertical="center"/>
      <protection locked="0"/>
    </xf>
    <xf numFmtId="0" fontId="17" fillId="4" borderId="17" xfId="0" applyFont="1" applyFill="1" applyBorder="1" applyProtection="1">
      <alignment vertical="center"/>
      <protection locked="0"/>
    </xf>
    <xf numFmtId="176" fontId="18" fillId="3" borderId="12" xfId="0" applyNumberFormat="1" applyFont="1" applyFill="1" applyBorder="1">
      <alignment vertical="center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0" fontId="22" fillId="0" borderId="0" xfId="0" applyFont="1">
      <alignment vertical="center"/>
    </xf>
    <xf numFmtId="0" fontId="7" fillId="3" borderId="3" xfId="0" applyFont="1" applyFill="1" applyBorder="1">
      <alignment vertical="center"/>
    </xf>
    <xf numFmtId="0" fontId="7" fillId="3" borderId="18" xfId="0" applyFont="1" applyFill="1" applyBorder="1">
      <alignment vertical="center"/>
    </xf>
    <xf numFmtId="0" fontId="7" fillId="3" borderId="2" xfId="0" applyFont="1" applyFill="1" applyBorder="1" applyAlignment="1">
      <alignment horizontal="right" vertical="center"/>
    </xf>
    <xf numFmtId="0" fontId="7" fillId="5" borderId="2" xfId="0" applyFont="1" applyFill="1" applyBorder="1" applyAlignment="1" applyProtection="1">
      <alignment horizontal="left" vertical="center"/>
      <protection locked="0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vertical="center" textRotation="255" wrapText="1"/>
    </xf>
    <xf numFmtId="0" fontId="23" fillId="0" borderId="20" xfId="0" applyFont="1" applyBorder="1" applyAlignment="1">
      <alignment horizontal="center" vertical="top" textRotation="255" wrapText="1" indent="1"/>
    </xf>
    <xf numFmtId="0" fontId="23" fillId="0" borderId="21" xfId="0" applyFont="1" applyBorder="1" applyAlignment="1">
      <alignment horizontal="center" vertical="top" textRotation="255" wrapText="1" indent="1"/>
    </xf>
    <xf numFmtId="0" fontId="19" fillId="4" borderId="12" xfId="0" applyFont="1" applyFill="1" applyBorder="1" applyAlignment="1" applyProtection="1">
      <alignment horizontal="center" vertical="center"/>
      <protection locked="0"/>
    </xf>
    <xf numFmtId="0" fontId="16" fillId="4" borderId="12" xfId="0" applyFont="1" applyFill="1" applyBorder="1" applyProtection="1">
      <alignment vertical="center"/>
      <protection locked="0"/>
    </xf>
    <xf numFmtId="0" fontId="20" fillId="3" borderId="0" xfId="0" applyFont="1" applyFill="1">
      <alignment vertical="center"/>
    </xf>
    <xf numFmtId="0" fontId="7" fillId="3" borderId="18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7" fillId="3" borderId="3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4" borderId="14" xfId="0" applyFont="1" applyFill="1" applyBorder="1" applyAlignment="1" applyProtection="1">
      <alignment horizontal="center" vertical="center"/>
      <protection locked="0"/>
    </xf>
    <xf numFmtId="0" fontId="16" fillId="4" borderId="15" xfId="0" applyFont="1" applyFill="1" applyBorder="1" applyAlignment="1" applyProtection="1">
      <alignment horizontal="center" vertical="center"/>
      <protection locked="0"/>
    </xf>
    <xf numFmtId="0" fontId="16" fillId="4" borderId="12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49" fontId="20" fillId="4" borderId="12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6" fillId="4" borderId="12" xfId="0" applyFont="1" applyFill="1" applyBorder="1" applyAlignment="1" applyProtection="1">
      <alignment horizontal="left" vertical="top"/>
      <protection locked="0"/>
    </xf>
    <xf numFmtId="0" fontId="1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18" fillId="0" borderId="1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24" fillId="3" borderId="0" xfId="1" applyFill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3" borderId="19" xfId="0" applyFont="1" applyFill="1" applyBorder="1">
      <alignment vertical="center"/>
    </xf>
    <xf numFmtId="0" fontId="4" fillId="0" borderId="4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vertical="center" wrapText="1"/>
    </xf>
  </cellXfs>
  <cellStyles count="2">
    <cellStyle name="ハイパーリンク" xfId="1" builtinId="8"/>
    <cellStyle name="標準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624840</xdr:colOff>
      <xdr:row>22</xdr:row>
      <xdr:rowOff>179070</xdr:rowOff>
    </xdr:from>
    <xdr:to>
      <xdr:col>13</xdr:col>
      <xdr:colOff>151326</xdr:colOff>
      <xdr:row>46</xdr:row>
      <xdr:rowOff>314325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A504DA-BC8F-4115-973A-FA2C231C6D31}"/>
            </a:ext>
          </a:extLst>
        </xdr:cNvPr>
        <xdr:cNvSpPr txBox="1"/>
      </xdr:nvSpPr>
      <xdr:spPr>
        <a:xfrm>
          <a:off x="6448425" y="4434840"/>
          <a:ext cx="227526" cy="516826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60957</xdr:colOff>
      <xdr:row>21</xdr:row>
      <xdr:rowOff>342897</xdr:rowOff>
    </xdr:from>
    <xdr:to>
      <xdr:col>13</xdr:col>
      <xdr:colOff>152399</xdr:colOff>
      <xdr:row>23</xdr:row>
      <xdr:rowOff>118104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F5E23D90-6E53-4DDF-82F1-3769AD92C489}"/>
            </a:ext>
          </a:extLst>
        </xdr:cNvPr>
        <xdr:cNvSpPr/>
      </xdr:nvSpPr>
      <xdr:spPr>
        <a:xfrm rot="10800000">
          <a:off x="5876922" y="4219572"/>
          <a:ext cx="800102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55241</xdr:colOff>
      <xdr:row>46</xdr:row>
      <xdr:rowOff>190495</xdr:rowOff>
    </xdr:from>
    <xdr:to>
      <xdr:col>13</xdr:col>
      <xdr:colOff>152399</xdr:colOff>
      <xdr:row>48</xdr:row>
      <xdr:rowOff>3802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170EC60B-8432-4FD5-9E69-65640BFBF3C1}"/>
            </a:ext>
          </a:extLst>
        </xdr:cNvPr>
        <xdr:cNvSpPr/>
      </xdr:nvSpPr>
      <xdr:spPr>
        <a:xfrm rot="10800000">
          <a:off x="5212076" y="9477370"/>
          <a:ext cx="1464948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239B-1EFE-4174-B418-9F7054F08025}">
  <dimension ref="A1:N95"/>
  <sheetViews>
    <sheetView showGridLines="0" tabSelected="1" zoomScaleNormal="100" zoomScaleSheetLayoutView="100" workbookViewId="0"/>
  </sheetViews>
  <sheetFormatPr defaultRowHeight="18.75"/>
  <cols>
    <col min="1" max="2" width="1.125" customWidth="1"/>
    <col min="3" max="11" width="9.125" customWidth="1"/>
    <col min="12" max="12" width="10.625" customWidth="1"/>
    <col min="13" max="13" width="9.125" customWidth="1"/>
    <col min="14" max="14" width="2" customWidth="1"/>
    <col min="15" max="15" width="5.125" customWidth="1"/>
  </cols>
  <sheetData>
    <row r="1" spans="2:14" ht="18" customHeight="1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"/>
    </row>
    <row r="2" spans="2:14" ht="5.45" customHeight="1" thickBot="1"/>
    <row r="3" spans="2:14" ht="15" customHeight="1" thickBot="1">
      <c r="C3" s="2" t="s">
        <v>89</v>
      </c>
      <c r="D3" s="3"/>
      <c r="E3" s="3"/>
      <c r="F3" s="3"/>
      <c r="G3" s="15"/>
      <c r="H3" s="3" t="s">
        <v>29</v>
      </c>
      <c r="I3" s="3"/>
      <c r="J3" s="3"/>
      <c r="K3" s="3"/>
    </row>
    <row r="4" spans="2:14" ht="6.6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>
      <c r="B5" s="4" t="s">
        <v>1</v>
      </c>
      <c r="C5" s="4"/>
      <c r="D5" s="4"/>
      <c r="E5" s="4"/>
      <c r="F5" s="4"/>
      <c r="G5" s="4"/>
      <c r="H5" s="5"/>
      <c r="I5" s="5"/>
      <c r="J5" s="5"/>
      <c r="K5" s="3"/>
      <c r="L5" s="6"/>
    </row>
    <row r="6" spans="2:14" ht="9" customHeight="1" thickBot="1">
      <c r="B6" s="3"/>
      <c r="C6" s="3"/>
      <c r="D6" s="3"/>
      <c r="E6" s="3"/>
      <c r="F6" s="3"/>
      <c r="G6" s="3"/>
      <c r="H6" s="3"/>
      <c r="I6" s="3"/>
      <c r="J6" s="3"/>
      <c r="K6" s="3"/>
    </row>
    <row r="7" spans="2:14" ht="19.5" thickBot="1">
      <c r="B7" s="3"/>
      <c r="C7" s="46" t="s">
        <v>93</v>
      </c>
      <c r="D7" s="46"/>
      <c r="E7" s="46"/>
      <c r="F7" s="46"/>
      <c r="G7" s="46"/>
      <c r="H7" s="46"/>
      <c r="I7" s="46"/>
      <c r="J7" s="47"/>
      <c r="K7" s="32"/>
      <c r="L7" s="3" t="s">
        <v>2</v>
      </c>
    </row>
    <row r="8" spans="2:14" ht="19.5" thickBot="1">
      <c r="B8" s="3"/>
      <c r="C8" s="46" t="s">
        <v>96</v>
      </c>
      <c r="D8" s="46"/>
      <c r="E8" s="46"/>
      <c r="F8" s="46"/>
      <c r="G8" s="46"/>
      <c r="H8" s="46"/>
      <c r="I8" s="46"/>
      <c r="J8" s="47"/>
      <c r="K8" s="32"/>
      <c r="L8" s="3" t="s">
        <v>2</v>
      </c>
    </row>
    <row r="9" spans="2:14" ht="19.5" thickBot="1">
      <c r="B9" s="3"/>
      <c r="C9" s="46" t="s">
        <v>94</v>
      </c>
      <c r="D9" s="46"/>
      <c r="E9" s="46"/>
      <c r="F9" s="46"/>
      <c r="G9" s="46"/>
      <c r="H9" s="46"/>
      <c r="I9" s="46"/>
      <c r="J9" s="47"/>
      <c r="K9" s="32"/>
      <c r="L9" s="3" t="s">
        <v>2</v>
      </c>
    </row>
    <row r="10" spans="2:14" ht="19.5" thickBot="1">
      <c r="B10" s="3"/>
      <c r="C10" s="46" t="s">
        <v>95</v>
      </c>
      <c r="D10" s="46"/>
      <c r="E10" s="46"/>
      <c r="F10" s="46"/>
      <c r="G10" s="46"/>
      <c r="H10" s="46"/>
      <c r="I10" s="46"/>
      <c r="J10" s="47"/>
      <c r="K10" s="32"/>
      <c r="L10" s="3" t="s">
        <v>2</v>
      </c>
    </row>
    <row r="11" spans="2:14" ht="12" customHeight="1" thickBot="1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2:14" ht="15" customHeight="1" thickTop="1">
      <c r="B12" s="48" t="s">
        <v>103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0"/>
    </row>
    <row r="13" spans="2:14" ht="15" customHeight="1" thickBot="1">
      <c r="B13" s="51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3"/>
    </row>
    <row r="14" spans="2:14" ht="12" customHeight="1" thickTop="1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2:14" ht="15" customHeight="1">
      <c r="B15" s="4" t="s">
        <v>104</v>
      </c>
      <c r="C15" s="4"/>
      <c r="D15" s="3"/>
      <c r="E15" s="3"/>
      <c r="F15" s="3"/>
      <c r="G15" s="3"/>
      <c r="H15" s="3"/>
      <c r="I15" s="3"/>
      <c r="J15" s="3"/>
      <c r="K15" s="3"/>
    </row>
    <row r="16" spans="2:14" ht="15" customHeight="1">
      <c r="B16" s="3"/>
      <c r="C16" s="4" t="s">
        <v>105</v>
      </c>
      <c r="D16" s="3"/>
      <c r="E16" s="3"/>
      <c r="F16" s="3"/>
      <c r="G16" s="3"/>
      <c r="H16" s="3"/>
      <c r="I16" s="3"/>
      <c r="J16" s="3"/>
      <c r="K16" s="3"/>
    </row>
    <row r="17" spans="2:13" ht="15" customHeight="1">
      <c r="B17" s="3"/>
      <c r="C17" s="2" t="s">
        <v>3</v>
      </c>
      <c r="D17" s="3"/>
      <c r="E17" s="3"/>
      <c r="F17" s="3"/>
      <c r="G17" s="3"/>
      <c r="H17" s="3"/>
      <c r="I17" s="3"/>
      <c r="J17" s="3"/>
      <c r="K17" s="3"/>
      <c r="L17" s="65" t="s">
        <v>87</v>
      </c>
      <c r="M17" s="66"/>
    </row>
    <row r="18" spans="2:13" ht="15" customHeight="1">
      <c r="B18" s="3"/>
      <c r="C18" s="55" t="s">
        <v>99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</row>
    <row r="19" spans="2:13" ht="15" customHeight="1">
      <c r="B19" s="3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2:13" ht="8.4499999999999993" customHeight="1"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2:13" ht="15" customHeight="1">
      <c r="B21" s="3"/>
      <c r="C21" s="56" t="s">
        <v>100</v>
      </c>
      <c r="D21" s="57"/>
      <c r="E21" s="57"/>
      <c r="F21" s="57"/>
      <c r="G21" s="57"/>
      <c r="H21" s="57"/>
      <c r="I21" s="57"/>
      <c r="J21" s="58"/>
      <c r="K21" s="59" t="s">
        <v>4</v>
      </c>
      <c r="L21" s="61" t="s">
        <v>5</v>
      </c>
    </row>
    <row r="22" spans="2:13" ht="32.25" thickBot="1">
      <c r="B22" s="3"/>
      <c r="C22" s="16" t="s">
        <v>6</v>
      </c>
      <c r="D22" s="16" t="s">
        <v>7</v>
      </c>
      <c r="E22" s="16" t="s">
        <v>8</v>
      </c>
      <c r="F22" s="16" t="s">
        <v>9</v>
      </c>
      <c r="G22" s="16" t="s">
        <v>10</v>
      </c>
      <c r="H22" s="16" t="s">
        <v>11</v>
      </c>
      <c r="I22" s="16" t="s">
        <v>12</v>
      </c>
      <c r="J22" s="14" t="s">
        <v>13</v>
      </c>
      <c r="K22" s="60"/>
      <c r="L22" s="62"/>
    </row>
    <row r="23" spans="2:13" ht="19.5" thickBot="1">
      <c r="B23" s="3"/>
      <c r="C23" s="17"/>
      <c r="D23" s="18"/>
      <c r="E23" s="19"/>
      <c r="F23" s="18"/>
      <c r="G23" s="19"/>
      <c r="H23" s="18"/>
      <c r="I23" s="18"/>
      <c r="J23" s="18"/>
      <c r="K23" s="19"/>
      <c r="L23" s="20">
        <f>SUM(C23:K23)</f>
        <v>0</v>
      </c>
    </row>
    <row r="24" spans="2:13" ht="12" customHeight="1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2:13" ht="15" customHeight="1">
      <c r="B25" s="4" t="s">
        <v>30</v>
      </c>
      <c r="C25" s="3"/>
      <c r="D25" s="3"/>
      <c r="E25" s="3"/>
      <c r="F25" s="3"/>
      <c r="G25" s="3"/>
      <c r="H25" s="3"/>
      <c r="I25" s="3"/>
      <c r="J25" s="3"/>
      <c r="K25" s="3"/>
    </row>
    <row r="26" spans="2:13" ht="15" customHeight="1">
      <c r="B26" s="3"/>
      <c r="C26" s="4" t="s">
        <v>101</v>
      </c>
      <c r="D26" s="3"/>
      <c r="E26" s="3"/>
      <c r="F26" s="3"/>
      <c r="G26" s="3"/>
      <c r="H26" s="3"/>
      <c r="I26" s="3"/>
      <c r="J26" s="3"/>
      <c r="K26" s="3"/>
    </row>
    <row r="27" spans="2:13" ht="15" customHeight="1">
      <c r="B27" s="3"/>
      <c r="C27" s="2" t="s">
        <v>102</v>
      </c>
      <c r="D27" s="3"/>
      <c r="E27" s="3"/>
      <c r="F27" s="3"/>
      <c r="G27" s="3"/>
      <c r="H27" s="3"/>
      <c r="I27" s="3"/>
      <c r="J27" s="3"/>
      <c r="K27" s="3"/>
    </row>
    <row r="28" spans="2:13" ht="15" customHeight="1">
      <c r="B28" s="3"/>
      <c r="C28" s="55" t="s">
        <v>31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</row>
    <row r="29" spans="2:13" ht="15" customHeight="1">
      <c r="B29" s="3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  <row r="30" spans="2:13" ht="15" customHeight="1">
      <c r="B30" s="3"/>
      <c r="C30" s="2" t="s">
        <v>14</v>
      </c>
      <c r="D30" s="3"/>
      <c r="E30" s="3"/>
      <c r="F30" s="3"/>
      <c r="G30" s="3"/>
      <c r="H30" s="3"/>
      <c r="I30" s="3"/>
      <c r="J30" s="3"/>
      <c r="K30" s="3"/>
    </row>
    <row r="31" spans="2:13" ht="8.4499999999999993" customHeight="1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3" ht="15.6" customHeight="1" thickBot="1">
      <c r="B32" s="3"/>
      <c r="C32" s="63" t="s">
        <v>15</v>
      </c>
      <c r="D32" s="63"/>
      <c r="E32" s="63"/>
      <c r="F32" s="63"/>
      <c r="G32" s="63"/>
      <c r="H32" s="61" t="s">
        <v>97</v>
      </c>
      <c r="I32" s="61"/>
      <c r="J32" s="61" t="s">
        <v>98</v>
      </c>
      <c r="K32" s="61"/>
    </row>
    <row r="33" spans="3:14" ht="18" customHeight="1" thickBot="1">
      <c r="C33" s="40" t="s">
        <v>16</v>
      </c>
      <c r="D33" s="40"/>
      <c r="E33" s="40"/>
      <c r="F33" s="40"/>
      <c r="G33" s="41"/>
      <c r="H33" s="42"/>
      <c r="I33" s="43"/>
      <c r="J33" s="42"/>
      <c r="K33" s="43"/>
      <c r="L33" s="64" t="str">
        <f>IF(L23=H48,"","問３の「合計("&amp;TEXT(H48,"#,#")&amp;"人)」と"&amp;CHAR(10)&amp;"問２の「合計("&amp;TEXT(L23,"#,#")&amp;"人)」が"&amp;CHAR(10)&amp;"一致していません。"&amp;CHAR(10)&amp;"数値をご確認ください。")</f>
        <v/>
      </c>
      <c r="M33" s="64"/>
      <c r="N33" s="7"/>
    </row>
    <row r="34" spans="3:14" ht="19.5" thickBot="1">
      <c r="C34" s="40" t="s">
        <v>17</v>
      </c>
      <c r="D34" s="40"/>
      <c r="E34" s="40"/>
      <c r="F34" s="40"/>
      <c r="G34" s="41"/>
      <c r="H34" s="42"/>
      <c r="I34" s="43"/>
      <c r="J34" s="44"/>
      <c r="K34" s="44"/>
      <c r="L34" s="64"/>
      <c r="M34" s="64"/>
      <c r="N34" s="7"/>
    </row>
    <row r="35" spans="3:14" ht="19.5" thickBot="1">
      <c r="C35" s="40" t="s">
        <v>18</v>
      </c>
      <c r="D35" s="40"/>
      <c r="E35" s="40"/>
      <c r="F35" s="40"/>
      <c r="G35" s="41"/>
      <c r="H35" s="44"/>
      <c r="I35" s="44"/>
      <c r="J35" s="44"/>
      <c r="K35" s="44"/>
      <c r="L35" s="64"/>
      <c r="M35" s="64"/>
      <c r="N35" s="7"/>
    </row>
    <row r="36" spans="3:14" ht="19.5" thickBot="1">
      <c r="C36" s="40" t="s">
        <v>19</v>
      </c>
      <c r="D36" s="40"/>
      <c r="E36" s="40"/>
      <c r="F36" s="40"/>
      <c r="G36" s="41"/>
      <c r="H36" s="44"/>
      <c r="I36" s="44"/>
      <c r="J36" s="44"/>
      <c r="K36" s="44"/>
      <c r="L36" s="64"/>
      <c r="M36" s="64"/>
      <c r="N36" s="7"/>
    </row>
    <row r="37" spans="3:14" ht="19.5" thickBot="1">
      <c r="C37" s="40" t="s">
        <v>20</v>
      </c>
      <c r="D37" s="40"/>
      <c r="E37" s="40"/>
      <c r="F37" s="40"/>
      <c r="G37" s="41"/>
      <c r="H37" s="44"/>
      <c r="I37" s="44"/>
      <c r="J37" s="44"/>
      <c r="K37" s="44"/>
      <c r="L37" s="64"/>
      <c r="M37" s="64"/>
      <c r="N37" s="7"/>
    </row>
    <row r="38" spans="3:14" ht="19.5" thickBot="1">
      <c r="C38" s="40" t="s">
        <v>21</v>
      </c>
      <c r="D38" s="40"/>
      <c r="E38" s="40"/>
      <c r="F38" s="40"/>
      <c r="G38" s="41"/>
      <c r="H38" s="44"/>
      <c r="I38" s="44"/>
      <c r="J38" s="44"/>
      <c r="K38" s="44"/>
      <c r="L38" s="64"/>
      <c r="M38" s="64"/>
      <c r="N38" s="7"/>
    </row>
    <row r="39" spans="3:14" ht="19.5" thickBot="1">
      <c r="C39" s="40" t="s">
        <v>22</v>
      </c>
      <c r="D39" s="40"/>
      <c r="E39" s="40"/>
      <c r="F39" s="40"/>
      <c r="G39" s="41"/>
      <c r="H39" s="44"/>
      <c r="I39" s="44"/>
      <c r="J39" s="44"/>
      <c r="K39" s="44"/>
      <c r="L39" s="64"/>
      <c r="M39" s="64"/>
      <c r="N39" s="7"/>
    </row>
    <row r="40" spans="3:14" ht="19.5" thickBot="1">
      <c r="C40" s="40" t="s">
        <v>23</v>
      </c>
      <c r="D40" s="40"/>
      <c r="E40" s="40"/>
      <c r="F40" s="40"/>
      <c r="G40" s="41"/>
      <c r="H40" s="44"/>
      <c r="I40" s="44"/>
      <c r="J40" s="44"/>
      <c r="K40" s="44"/>
      <c r="L40" s="64"/>
      <c r="M40" s="64"/>
      <c r="N40" s="7"/>
    </row>
    <row r="41" spans="3:14" ht="19.5" thickBot="1">
      <c r="C41" s="40" t="s">
        <v>77</v>
      </c>
      <c r="D41" s="40"/>
      <c r="E41" s="40"/>
      <c r="F41" s="40"/>
      <c r="G41" s="41"/>
      <c r="H41" s="44"/>
      <c r="I41" s="44"/>
      <c r="J41" s="44"/>
      <c r="K41" s="44"/>
      <c r="L41" s="64"/>
      <c r="M41" s="64"/>
      <c r="N41" s="7"/>
    </row>
    <row r="42" spans="3:14" ht="19.5" thickBot="1">
      <c r="C42" s="40" t="s">
        <v>24</v>
      </c>
      <c r="D42" s="40"/>
      <c r="E42" s="40"/>
      <c r="F42" s="40"/>
      <c r="G42" s="41"/>
      <c r="H42" s="44"/>
      <c r="I42" s="44"/>
      <c r="J42" s="44"/>
      <c r="K42" s="44"/>
      <c r="L42" s="64"/>
      <c r="M42" s="64"/>
      <c r="N42" s="7"/>
    </row>
    <row r="43" spans="3:14" ht="19.5" thickBot="1">
      <c r="C43" s="40" t="s">
        <v>25</v>
      </c>
      <c r="D43" s="40"/>
      <c r="E43" s="40"/>
      <c r="F43" s="40"/>
      <c r="G43" s="41"/>
      <c r="H43" s="44"/>
      <c r="I43" s="44"/>
      <c r="J43" s="44"/>
      <c r="K43" s="44"/>
      <c r="L43" s="64"/>
      <c r="M43" s="64"/>
      <c r="N43" s="7"/>
    </row>
    <row r="44" spans="3:14" ht="18" customHeight="1" thickBot="1">
      <c r="C44" s="68" t="s">
        <v>85</v>
      </c>
      <c r="D44" s="68"/>
      <c r="E44" s="68"/>
      <c r="F44" s="68"/>
      <c r="G44" s="69"/>
      <c r="H44" s="44"/>
      <c r="I44" s="44"/>
      <c r="J44" s="44"/>
      <c r="K44" s="44"/>
      <c r="L44" s="64"/>
      <c r="M44" s="64"/>
      <c r="N44" s="7"/>
    </row>
    <row r="45" spans="3:14" ht="19.5" thickBot="1">
      <c r="C45" s="40" t="s">
        <v>26</v>
      </c>
      <c r="D45" s="40"/>
      <c r="E45" s="40"/>
      <c r="F45" s="40"/>
      <c r="G45" s="41"/>
      <c r="H45" s="44"/>
      <c r="I45" s="44"/>
      <c r="J45" s="44"/>
      <c r="K45" s="44"/>
      <c r="L45" s="64"/>
      <c r="M45" s="64"/>
      <c r="N45" s="7"/>
    </row>
    <row r="46" spans="3:14" ht="19.5" thickBot="1">
      <c r="C46" s="40" t="s">
        <v>27</v>
      </c>
      <c r="D46" s="40"/>
      <c r="E46" s="40"/>
      <c r="F46" s="40"/>
      <c r="G46" s="41"/>
      <c r="H46" s="44"/>
      <c r="I46" s="44"/>
      <c r="J46" s="44"/>
      <c r="K46" s="44"/>
      <c r="L46" s="64"/>
      <c r="M46" s="64"/>
      <c r="N46" s="7"/>
    </row>
    <row r="47" spans="3:14" ht="30.6" customHeight="1" thickBot="1">
      <c r="C47" s="75" t="s">
        <v>86</v>
      </c>
      <c r="D47" s="76"/>
      <c r="E47" s="76"/>
      <c r="F47" s="72" t="str">
        <f>IF(K23&lt;&gt;H47,"※問2②と同じ数値を記入してください。","")</f>
        <v/>
      </c>
      <c r="G47" s="72"/>
      <c r="H47" s="44"/>
      <c r="I47" s="44"/>
      <c r="J47" s="44"/>
      <c r="K47" s="44"/>
      <c r="L47" s="73"/>
      <c r="M47" s="73"/>
    </row>
    <row r="48" spans="3:14" ht="19.5" thickBot="1">
      <c r="C48" s="40" t="s">
        <v>28</v>
      </c>
      <c r="D48" s="40"/>
      <c r="E48" s="40"/>
      <c r="F48" s="40"/>
      <c r="G48" s="41"/>
      <c r="H48" s="74">
        <f>SUM(H33:K47)</f>
        <v>0</v>
      </c>
      <c r="I48" s="74"/>
      <c r="J48" s="74"/>
      <c r="K48" s="74"/>
      <c r="L48" s="73"/>
      <c r="M48" s="73"/>
    </row>
    <row r="49" spans="2:13">
      <c r="C49" s="3"/>
      <c r="L49" s="2"/>
      <c r="M49" s="2"/>
    </row>
    <row r="50" spans="2:13" ht="20.100000000000001" customHeight="1">
      <c r="B50" s="13" t="s">
        <v>121</v>
      </c>
      <c r="C50" s="3"/>
      <c r="J50" s="22" t="s">
        <v>106</v>
      </c>
      <c r="K50" s="3"/>
      <c r="M50" s="2"/>
    </row>
    <row r="51" spans="2:13" ht="20.100000000000001" customHeight="1">
      <c r="B51" s="13" t="s">
        <v>107</v>
      </c>
      <c r="C51" s="3"/>
      <c r="L51" s="2"/>
      <c r="M51" s="2"/>
    </row>
    <row r="52" spans="2:13" ht="9.9499999999999993" customHeight="1">
      <c r="C52" s="3"/>
      <c r="L52" s="2"/>
      <c r="M52" s="2"/>
    </row>
    <row r="53" spans="2:13">
      <c r="C53" s="63"/>
      <c r="D53" s="63"/>
      <c r="E53" s="63"/>
      <c r="F53" s="63"/>
      <c r="G53" s="63"/>
      <c r="H53" s="27">
        <v>1</v>
      </c>
      <c r="I53" s="28">
        <v>2</v>
      </c>
      <c r="J53" s="28">
        <v>3</v>
      </c>
      <c r="K53" s="28">
        <v>4</v>
      </c>
      <c r="M53" s="2"/>
    </row>
    <row r="54" spans="2:13" ht="120" customHeight="1" thickBot="1">
      <c r="B54" s="13"/>
      <c r="C54" s="63"/>
      <c r="D54" s="63"/>
      <c r="E54" s="63"/>
      <c r="F54" s="63"/>
      <c r="G54" s="63"/>
      <c r="H54" s="29" t="s">
        <v>108</v>
      </c>
      <c r="I54" s="30" t="s">
        <v>109</v>
      </c>
      <c r="J54" s="30" t="s">
        <v>110</v>
      </c>
      <c r="K54" s="30" t="s">
        <v>111</v>
      </c>
      <c r="M54" s="2"/>
    </row>
    <row r="55" spans="2:13" ht="20.100000000000001" customHeight="1" thickBot="1">
      <c r="B55" s="13"/>
      <c r="C55" s="46" t="s">
        <v>112</v>
      </c>
      <c r="D55" s="46"/>
      <c r="E55" s="46"/>
      <c r="F55" s="46"/>
      <c r="G55" s="46"/>
      <c r="H55" s="31"/>
      <c r="I55" s="31"/>
      <c r="J55" s="31" t="s">
        <v>88</v>
      </c>
      <c r="K55" s="31" t="s">
        <v>88</v>
      </c>
      <c r="M55" s="2"/>
    </row>
    <row r="56" spans="2:13" ht="20.100000000000001" customHeight="1" thickBot="1">
      <c r="C56" s="78" t="s">
        <v>113</v>
      </c>
      <c r="D56" s="78"/>
      <c r="E56" s="78"/>
      <c r="F56" s="78"/>
      <c r="G56" s="78"/>
      <c r="H56" s="31" t="s">
        <v>88</v>
      </c>
      <c r="I56" s="31" t="s">
        <v>88</v>
      </c>
      <c r="J56" s="31" t="s">
        <v>88</v>
      </c>
      <c r="K56" s="31" t="s">
        <v>88</v>
      </c>
      <c r="M56" s="2"/>
    </row>
    <row r="57" spans="2:13" ht="20.100000000000001" customHeight="1" thickBot="1">
      <c r="C57" s="78" t="s">
        <v>114</v>
      </c>
      <c r="D57" s="78"/>
      <c r="E57" s="78"/>
      <c r="F57" s="78"/>
      <c r="G57" s="78"/>
      <c r="H57" s="31" t="s">
        <v>88</v>
      </c>
      <c r="I57" s="31" t="s">
        <v>88</v>
      </c>
      <c r="J57" s="31" t="s">
        <v>88</v>
      </c>
      <c r="K57" s="31" t="s">
        <v>88</v>
      </c>
      <c r="M57" s="2"/>
    </row>
    <row r="58" spans="2:13" ht="20.100000000000001" customHeight="1" thickBot="1">
      <c r="C58" s="78" t="s">
        <v>115</v>
      </c>
      <c r="D58" s="78"/>
      <c r="E58" s="78"/>
      <c r="F58" s="78"/>
      <c r="G58" s="78"/>
      <c r="H58" s="31" t="s">
        <v>88</v>
      </c>
      <c r="I58" s="31" t="s">
        <v>88</v>
      </c>
      <c r="J58" s="31" t="s">
        <v>88</v>
      </c>
      <c r="K58" s="31" t="s">
        <v>88</v>
      </c>
      <c r="M58" s="2"/>
    </row>
    <row r="59" spans="2:13" ht="20.100000000000001" customHeight="1" thickBot="1">
      <c r="C59" s="46" t="s">
        <v>116</v>
      </c>
      <c r="D59" s="46"/>
      <c r="E59" s="46"/>
      <c r="F59" s="46"/>
      <c r="G59" s="46"/>
      <c r="H59" s="31" t="s">
        <v>88</v>
      </c>
      <c r="I59" s="31" t="s">
        <v>88</v>
      </c>
      <c r="J59" s="31" t="s">
        <v>88</v>
      </c>
      <c r="K59" s="31" t="s">
        <v>88</v>
      </c>
      <c r="M59" s="2"/>
    </row>
    <row r="60" spans="2:13" ht="20.100000000000001" customHeight="1" thickBot="1">
      <c r="C60" s="46" t="s">
        <v>117</v>
      </c>
      <c r="D60" s="46"/>
      <c r="E60" s="46"/>
      <c r="F60" s="46"/>
      <c r="G60" s="46"/>
      <c r="H60" s="31" t="s">
        <v>88</v>
      </c>
      <c r="I60" s="31" t="s">
        <v>88</v>
      </c>
      <c r="J60" s="31" t="s">
        <v>88</v>
      </c>
      <c r="K60" s="31" t="s">
        <v>88</v>
      </c>
      <c r="M60" s="2"/>
    </row>
    <row r="61" spans="2:13" ht="20.100000000000001" customHeight="1" thickBot="1">
      <c r="C61" s="46" t="s">
        <v>118</v>
      </c>
      <c r="D61" s="46"/>
      <c r="E61" s="46"/>
      <c r="F61" s="46"/>
      <c r="G61" s="46"/>
      <c r="H61" s="31" t="s">
        <v>88</v>
      </c>
      <c r="I61" s="31" t="s">
        <v>88</v>
      </c>
      <c r="J61" s="31" t="s">
        <v>88</v>
      </c>
      <c r="K61" s="31" t="s">
        <v>88</v>
      </c>
      <c r="M61" s="2"/>
    </row>
    <row r="62" spans="2:13" ht="20.100000000000001" customHeight="1" thickBot="1">
      <c r="C62" s="78" t="s">
        <v>119</v>
      </c>
      <c r="D62" s="78"/>
      <c r="E62" s="78"/>
      <c r="F62" s="78"/>
      <c r="G62" s="78"/>
      <c r="H62" s="31" t="s">
        <v>88</v>
      </c>
      <c r="I62" s="31" t="s">
        <v>88</v>
      </c>
      <c r="J62" s="31" t="s">
        <v>88</v>
      </c>
      <c r="K62" s="31" t="s">
        <v>88</v>
      </c>
      <c r="M62" s="2"/>
    </row>
    <row r="63" spans="2:13" ht="20.100000000000001" customHeight="1" thickBot="1">
      <c r="C63" s="78" t="s">
        <v>120</v>
      </c>
      <c r="D63" s="78"/>
      <c r="E63" s="78"/>
      <c r="F63" s="78"/>
      <c r="G63" s="78"/>
      <c r="H63" s="31" t="s">
        <v>88</v>
      </c>
      <c r="I63" s="31" t="s">
        <v>88</v>
      </c>
      <c r="J63" s="31" t="s">
        <v>88</v>
      </c>
      <c r="K63" s="31" t="s">
        <v>88</v>
      </c>
      <c r="L63" s="2"/>
      <c r="M63" s="2"/>
    </row>
    <row r="64" spans="2:13">
      <c r="C64" s="3"/>
      <c r="L64" s="2"/>
      <c r="M64" s="2"/>
    </row>
    <row r="65" spans="1:13" ht="19.5" thickBot="1">
      <c r="A65">
        <f>COUNTIF(H66:H69,"○")+COUNTIF(C66:C69,"○")</f>
        <v>0</v>
      </c>
      <c r="B65" s="13" t="s">
        <v>130</v>
      </c>
      <c r="C65" s="13"/>
      <c r="D65" s="13"/>
      <c r="E65" s="13"/>
      <c r="F65" s="13"/>
      <c r="G65" s="13"/>
      <c r="H65" s="13"/>
      <c r="I65" s="1"/>
      <c r="J65" s="22" t="s">
        <v>90</v>
      </c>
      <c r="K65" s="1"/>
      <c r="L65" s="1"/>
      <c r="M65" s="2"/>
    </row>
    <row r="66" spans="1:13" ht="19.5" thickBot="1">
      <c r="C66" s="21"/>
      <c r="D66" s="34" t="s">
        <v>122</v>
      </c>
      <c r="E66" s="35"/>
      <c r="F66" s="35"/>
      <c r="G66" s="79"/>
      <c r="H66" s="21"/>
      <c r="I66" s="34" t="s">
        <v>123</v>
      </c>
      <c r="J66" s="35"/>
      <c r="K66" s="35"/>
      <c r="L66" s="36"/>
      <c r="M66" s="2"/>
    </row>
    <row r="67" spans="1:13" ht="19.5" thickBot="1">
      <c r="C67" s="21"/>
      <c r="D67" s="34" t="s">
        <v>124</v>
      </c>
      <c r="E67" s="35"/>
      <c r="F67" s="35"/>
      <c r="G67" s="79"/>
      <c r="H67" s="21"/>
      <c r="I67" s="34" t="s">
        <v>125</v>
      </c>
      <c r="J67" s="35"/>
      <c r="K67" s="35"/>
      <c r="L67" s="36"/>
      <c r="M67" s="2"/>
    </row>
    <row r="68" spans="1:13" ht="19.5" thickBot="1">
      <c r="C68" s="21"/>
      <c r="D68" s="34" t="s">
        <v>126</v>
      </c>
      <c r="E68" s="35"/>
      <c r="F68" s="35"/>
      <c r="G68" s="79"/>
      <c r="H68" s="21"/>
      <c r="I68" s="34" t="s">
        <v>127</v>
      </c>
      <c r="J68" s="35"/>
      <c r="K68" s="35"/>
      <c r="L68" s="36"/>
      <c r="M68" s="2"/>
    </row>
    <row r="69" spans="1:13" ht="19.5" thickBot="1">
      <c r="C69" s="21"/>
      <c r="D69" s="34" t="s">
        <v>128</v>
      </c>
      <c r="E69" s="35"/>
      <c r="F69" s="35"/>
      <c r="G69" s="79"/>
      <c r="H69" s="21"/>
      <c r="I69" s="24" t="s">
        <v>129</v>
      </c>
      <c r="J69" s="25" t="s">
        <v>91</v>
      </c>
      <c r="K69" s="26"/>
      <c r="L69" s="23" t="s">
        <v>92</v>
      </c>
      <c r="M69" s="2"/>
    </row>
    <row r="70" spans="1:13">
      <c r="C70" s="3"/>
      <c r="I70" s="5" t="str">
        <f>IF(A65&gt;1,"「１」～「８」の中から１つ選択してください。","")</f>
        <v/>
      </c>
      <c r="J70" s="5"/>
      <c r="K70" s="5"/>
      <c r="L70" s="5"/>
      <c r="M70" s="2"/>
    </row>
    <row r="71" spans="1:13" ht="20.100000000000001" customHeight="1">
      <c r="B71" s="13" t="s">
        <v>131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2"/>
    </row>
    <row r="72" spans="1:13" ht="20.100000000000001" customHeight="1" thickBot="1">
      <c r="A72">
        <f>COUNTIF(C73:C75,"○")+COUNTIF(H73:H74,"○")</f>
        <v>0</v>
      </c>
      <c r="B72" s="13"/>
      <c r="C72" s="1"/>
      <c r="D72" s="22" t="s">
        <v>90</v>
      </c>
      <c r="E72" s="13"/>
      <c r="F72" s="13"/>
      <c r="J72" s="1"/>
      <c r="K72" s="1"/>
      <c r="L72" s="13"/>
      <c r="M72" s="2"/>
    </row>
    <row r="73" spans="1:13" ht="20.100000000000001" customHeight="1" thickBot="1">
      <c r="C73" s="21"/>
      <c r="D73" s="34" t="s">
        <v>137</v>
      </c>
      <c r="E73" s="35"/>
      <c r="F73" s="35"/>
      <c r="G73" s="35"/>
      <c r="H73" s="21"/>
      <c r="I73" s="34" t="s">
        <v>135</v>
      </c>
      <c r="J73" s="35"/>
      <c r="K73" s="35"/>
      <c r="L73" s="36"/>
      <c r="M73" s="2"/>
    </row>
    <row r="74" spans="1:13" ht="20.100000000000001" customHeight="1" thickBot="1">
      <c r="C74" s="21"/>
      <c r="D74" s="34" t="s">
        <v>138</v>
      </c>
      <c r="E74" s="35"/>
      <c r="F74" s="35"/>
      <c r="G74" s="35"/>
      <c r="H74" s="21"/>
      <c r="I74" s="34" t="s">
        <v>136</v>
      </c>
      <c r="J74" s="35"/>
      <c r="K74" s="35"/>
      <c r="L74" s="36"/>
      <c r="M74" s="2"/>
    </row>
    <row r="75" spans="1:13" ht="20.100000000000001" customHeight="1" thickBot="1">
      <c r="C75" s="21"/>
      <c r="D75" s="34" t="s">
        <v>139</v>
      </c>
      <c r="E75" s="35"/>
      <c r="F75" s="35"/>
      <c r="G75" s="36"/>
      <c r="H75" s="5" t="str">
        <f>IF(A72&gt;1,"「１」～「５」の中から１つ選択してください。","")</f>
        <v/>
      </c>
      <c r="I75" s="5"/>
      <c r="J75" s="5"/>
      <c r="K75" s="5"/>
      <c r="M75" s="2"/>
    </row>
    <row r="76" spans="1:13" ht="20.100000000000001" customHeight="1">
      <c r="C76" s="3"/>
      <c r="L76" s="2"/>
      <c r="M76" s="2"/>
    </row>
    <row r="77" spans="1:13" ht="20.100000000000001" customHeight="1">
      <c r="B77" s="70" t="s">
        <v>132</v>
      </c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 ht="20.100000000000001" customHeight="1" thickBot="1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1:13" ht="20.100000000000001" customHeight="1" thickBot="1">
      <c r="C79" s="71"/>
      <c r="D79" s="71"/>
      <c r="E79" s="71"/>
      <c r="F79" s="71"/>
      <c r="G79" s="71"/>
      <c r="H79" s="71"/>
      <c r="I79" s="71"/>
      <c r="J79" s="71"/>
      <c r="K79" s="71"/>
      <c r="L79" s="71"/>
    </row>
    <row r="80" spans="1:13" ht="20.100000000000001" customHeight="1" thickBot="1">
      <c r="C80" s="71"/>
      <c r="D80" s="71"/>
      <c r="E80" s="71"/>
      <c r="F80" s="71"/>
      <c r="G80" s="71"/>
      <c r="H80" s="71"/>
      <c r="I80" s="71"/>
      <c r="J80" s="71"/>
      <c r="K80" s="71"/>
      <c r="L80" s="71"/>
    </row>
    <row r="81" spans="1:12" ht="20.100000000000001" customHeight="1" thickBot="1">
      <c r="C81" s="71"/>
      <c r="D81" s="71"/>
      <c r="E81" s="71"/>
      <c r="F81" s="71"/>
      <c r="G81" s="71"/>
      <c r="H81" s="71"/>
      <c r="I81" s="71"/>
      <c r="J81" s="71"/>
      <c r="K81" s="71"/>
      <c r="L81" s="71"/>
    </row>
    <row r="82" spans="1:12" ht="20.100000000000001" customHeight="1"/>
    <row r="83" spans="1:12" ht="20.100000000000001" customHeight="1">
      <c r="A83" s="1"/>
      <c r="B83" s="1"/>
      <c r="C83" s="33" t="s">
        <v>133</v>
      </c>
      <c r="D83" s="1"/>
      <c r="E83" s="1"/>
      <c r="F83" s="1"/>
      <c r="G83" s="1"/>
      <c r="H83" s="1"/>
      <c r="I83" s="1"/>
      <c r="J83" s="1"/>
      <c r="K83" s="1"/>
      <c r="L83" s="1"/>
    </row>
    <row r="84" spans="1:12" ht="20.100000000000001" customHeight="1">
      <c r="A84" s="1"/>
      <c r="B84" s="1"/>
      <c r="C84" s="77" t="s">
        <v>134</v>
      </c>
      <c r="D84" s="77"/>
      <c r="E84" s="77"/>
      <c r="F84" s="77"/>
      <c r="G84" s="77"/>
      <c r="H84" s="77"/>
      <c r="I84" s="1"/>
      <c r="J84" s="1"/>
      <c r="K84" s="1"/>
      <c r="L84" s="1"/>
    </row>
    <row r="85" spans="1:12" ht="20.100000000000001" customHeight="1"/>
    <row r="86" spans="1:12" ht="20.100000000000001" customHeight="1" thickBot="1">
      <c r="C86" s="13" t="s">
        <v>71</v>
      </c>
    </row>
    <row r="87" spans="1:12" ht="20.100000000000001" customHeight="1" thickBot="1">
      <c r="C87" s="67" t="s">
        <v>67</v>
      </c>
      <c r="D87" s="38"/>
      <c r="E87" s="38"/>
      <c r="F87" s="39"/>
      <c r="G87" s="39"/>
      <c r="H87" s="39"/>
      <c r="I87" s="39"/>
      <c r="J87" s="39"/>
      <c r="K87" s="39"/>
      <c r="L87" s="39"/>
    </row>
    <row r="88" spans="1:12" ht="20.100000000000001" customHeight="1" thickBot="1">
      <c r="C88" s="37" t="s">
        <v>68</v>
      </c>
      <c r="D88" s="38"/>
      <c r="E88" s="38"/>
      <c r="F88" s="39"/>
      <c r="G88" s="39"/>
      <c r="H88" s="39"/>
      <c r="I88" s="39"/>
      <c r="J88" s="39"/>
      <c r="K88" s="39"/>
      <c r="L88" s="39"/>
    </row>
    <row r="89" spans="1:12" ht="20.100000000000001" customHeight="1" thickBot="1">
      <c r="C89" s="37" t="s">
        <v>69</v>
      </c>
      <c r="D89" s="38"/>
      <c r="E89" s="38"/>
      <c r="F89" s="54"/>
      <c r="G89" s="54"/>
      <c r="H89" s="54"/>
      <c r="I89" s="54"/>
      <c r="J89" s="54"/>
      <c r="K89" s="54"/>
      <c r="L89" s="54"/>
    </row>
    <row r="90" spans="1:12" ht="20.100000000000001" customHeight="1" thickBot="1">
      <c r="C90" s="37" t="s">
        <v>70</v>
      </c>
      <c r="D90" s="38"/>
      <c r="E90" s="38"/>
      <c r="F90" s="39"/>
      <c r="G90" s="39"/>
      <c r="H90" s="39"/>
      <c r="I90" s="39"/>
      <c r="J90" s="39"/>
      <c r="K90" s="39"/>
      <c r="L90" s="39"/>
    </row>
    <row r="91" spans="1:12" ht="20.100000000000001" customHeight="1"/>
    <row r="92" spans="1:12" ht="20.100000000000001" customHeight="1">
      <c r="C92" t="s">
        <v>72</v>
      </c>
    </row>
    <row r="93" spans="1:12" ht="20.100000000000001" customHeight="1"/>
    <row r="94" spans="1:12" ht="20.100000000000001" customHeight="1"/>
    <row r="95" spans="1:12" ht="20.100000000000001" customHeight="1"/>
  </sheetData>
  <sheetProtection sheet="1" formatRows="0"/>
  <mergeCells count="96">
    <mergeCell ref="C84:H84"/>
    <mergeCell ref="C56:G56"/>
    <mergeCell ref="D68:G68"/>
    <mergeCell ref="I68:L68"/>
    <mergeCell ref="D69:G69"/>
    <mergeCell ref="C57:G57"/>
    <mergeCell ref="C58:G58"/>
    <mergeCell ref="C59:G59"/>
    <mergeCell ref="C60:G60"/>
    <mergeCell ref="C61:G61"/>
    <mergeCell ref="C62:G62"/>
    <mergeCell ref="C63:G63"/>
    <mergeCell ref="D66:G66"/>
    <mergeCell ref="I66:L66"/>
    <mergeCell ref="D67:G67"/>
    <mergeCell ref="I67:L67"/>
    <mergeCell ref="J43:K43"/>
    <mergeCell ref="B77:M78"/>
    <mergeCell ref="C79:L81"/>
    <mergeCell ref="C46:G46"/>
    <mergeCell ref="H46:K46"/>
    <mergeCell ref="F47:G47"/>
    <mergeCell ref="H47:K47"/>
    <mergeCell ref="L47:M48"/>
    <mergeCell ref="C48:G48"/>
    <mergeCell ref="H48:K48"/>
    <mergeCell ref="C47:E47"/>
    <mergeCell ref="D74:G74"/>
    <mergeCell ref="D75:G75"/>
    <mergeCell ref="D73:G73"/>
    <mergeCell ref="C53:G54"/>
    <mergeCell ref="C55:G55"/>
    <mergeCell ref="L17:M17"/>
    <mergeCell ref="C87:E87"/>
    <mergeCell ref="F87:L87"/>
    <mergeCell ref="H39:I39"/>
    <mergeCell ref="J39:K39"/>
    <mergeCell ref="C44:G44"/>
    <mergeCell ref="H44:I44"/>
    <mergeCell ref="J44:K44"/>
    <mergeCell ref="C45:G45"/>
    <mergeCell ref="H45:I45"/>
    <mergeCell ref="J45:K45"/>
    <mergeCell ref="C42:G42"/>
    <mergeCell ref="H42:I42"/>
    <mergeCell ref="J42:K42"/>
    <mergeCell ref="C43:G43"/>
    <mergeCell ref="H43:I43"/>
    <mergeCell ref="C89:E89"/>
    <mergeCell ref="F89:L89"/>
    <mergeCell ref="C90:E90"/>
    <mergeCell ref="F90:L90"/>
    <mergeCell ref="C18:M19"/>
    <mergeCell ref="C21:J21"/>
    <mergeCell ref="K21:K22"/>
    <mergeCell ref="L21:L22"/>
    <mergeCell ref="C28:M29"/>
    <mergeCell ref="C32:G32"/>
    <mergeCell ref="H32:I32"/>
    <mergeCell ref="J32:K32"/>
    <mergeCell ref="C33:G33"/>
    <mergeCell ref="H33:I33"/>
    <mergeCell ref="J33:K33"/>
    <mergeCell ref="L33:M46"/>
    <mergeCell ref="B1:M1"/>
    <mergeCell ref="C7:J7"/>
    <mergeCell ref="C9:J9"/>
    <mergeCell ref="C10:J10"/>
    <mergeCell ref="B12:M13"/>
    <mergeCell ref="C8:J8"/>
    <mergeCell ref="J37:K37"/>
    <mergeCell ref="C38:G38"/>
    <mergeCell ref="H38:I38"/>
    <mergeCell ref="J38:K38"/>
    <mergeCell ref="C39:G39"/>
    <mergeCell ref="H40:I40"/>
    <mergeCell ref="J40:K40"/>
    <mergeCell ref="C41:G41"/>
    <mergeCell ref="H41:I41"/>
    <mergeCell ref="J41:K41"/>
    <mergeCell ref="I73:L73"/>
    <mergeCell ref="I74:L74"/>
    <mergeCell ref="C88:E88"/>
    <mergeCell ref="F88:L88"/>
    <mergeCell ref="C34:G34"/>
    <mergeCell ref="H34:I34"/>
    <mergeCell ref="J34:K34"/>
    <mergeCell ref="C35:G35"/>
    <mergeCell ref="H35:I35"/>
    <mergeCell ref="J35:K35"/>
    <mergeCell ref="C36:G36"/>
    <mergeCell ref="H36:I36"/>
    <mergeCell ref="J36:K36"/>
    <mergeCell ref="C37:G37"/>
    <mergeCell ref="H37:I37"/>
    <mergeCell ref="C40:G40"/>
  </mergeCells>
  <phoneticPr fontId="2"/>
  <conditionalFormatting sqref="D72:E72">
    <cfRule type="expression" dxfId="15" priority="1">
      <formula>$A$72&gt;1</formula>
    </cfRule>
  </conditionalFormatting>
  <conditionalFormatting sqref="F47:G47">
    <cfRule type="containsText" dxfId="14" priority="11" operator="containsText" text="記入してください">
      <formula>NOT(ISERROR(SEARCH("記入してください",F47)))</formula>
    </cfRule>
  </conditionalFormatting>
  <conditionalFormatting sqref="H75:M75">
    <cfRule type="expression" dxfId="13" priority="8">
      <formula>$A$72&gt;1</formula>
    </cfRule>
  </conditionalFormatting>
  <conditionalFormatting sqref="I70:L70">
    <cfRule type="expression" dxfId="12" priority="2">
      <formula>$A$65&gt;1</formula>
    </cfRule>
  </conditionalFormatting>
  <conditionalFormatting sqref="J65:K65">
    <cfRule type="expression" dxfId="11" priority="3">
      <formula>$A$65&gt;1</formula>
    </cfRule>
  </conditionalFormatting>
  <conditionalFormatting sqref="L33:M46">
    <cfRule type="containsText" dxfId="10" priority="12" operator="containsText" text="一致していません">
      <formula>NOT(ISERROR(SEARCH("一致していません",L33)))</formula>
    </cfRule>
  </conditionalFormatting>
  <dataValidations count="6">
    <dataValidation type="whole" allowBlank="1" showInputMessage="1" showErrorMessage="1" sqref="L23" xr:uid="{51426BE3-C71C-4F75-AF10-7A50F711023F}">
      <formula1>0</formula1>
      <formula2>9999999999</formula2>
    </dataValidation>
    <dataValidation type="whole" allowBlank="1" showInputMessage="1" showErrorMessage="1" sqref="K6" xr:uid="{BDE8A22A-ACB8-4F1F-838D-52B925CCCB4F}">
      <formula1>0</formula1>
      <formula2>999999999999999</formula2>
    </dataValidation>
    <dataValidation type="whole" allowBlank="1" showInputMessage="1" showErrorMessage="1" error="数値のみ記入してください。" sqref="H33:K47" xr:uid="{ECCE0115-D8C8-454C-B49C-BF388B75EE3D}">
      <formula1>0</formula1>
      <formula2>99999999</formula2>
    </dataValidation>
    <dataValidation type="whole" allowBlank="1" showInputMessage="1" showErrorMessage="1" error="数値のみ記入してください。" sqref="K7:K10" xr:uid="{13DD59C2-F794-470D-A8A2-EB0B3B05CE83}">
      <formula1>0</formula1>
      <formula2>9999999999</formula2>
    </dataValidation>
    <dataValidation type="whole" allowBlank="1" showInputMessage="1" showErrorMessage="1" error="数値のみ記入してください。" sqref="C23:K23" xr:uid="{5D3FFE13-7597-4778-99C3-B50A4509B222}">
      <formula1>0</formula1>
      <formula2>9999999</formula2>
    </dataValidation>
    <dataValidation type="list" allowBlank="1" showInputMessage="1" showErrorMessage="1" sqref="H66:H69 C66:C69 H55:K63 C73:C75 H73:H74" xr:uid="{346D1300-B930-4256-AE4F-08BDE454DF17}">
      <formula1>"　, ○"</formula1>
    </dataValidation>
  </dataValidations>
  <hyperlinks>
    <hyperlink ref="C84" r:id="rId1" xr:uid="{BCEABC3E-3001-458E-AA68-963B634D5330}"/>
  </hyperlink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2"/>
  <rowBreaks count="1" manualBreakCount="1">
    <brk id="76" max="1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9D9D5-E5CE-4A1D-BE11-6728520ADEF8}">
  <dimension ref="A1:BJ5"/>
  <sheetViews>
    <sheetView workbookViewId="0">
      <selection activeCell="A4" sqref="A4"/>
    </sheetView>
  </sheetViews>
  <sheetFormatPr defaultColWidth="8.625" defaultRowHeight="18.75"/>
  <cols>
    <col min="62" max="62" width="40.625" customWidth="1"/>
  </cols>
  <sheetData>
    <row r="1" spans="1:62">
      <c r="A1" s="8">
        <v>1</v>
      </c>
      <c r="B1" s="8">
        <v>2</v>
      </c>
      <c r="C1" s="8">
        <v>3</v>
      </c>
      <c r="D1" s="8">
        <v>4</v>
      </c>
      <c r="E1" s="8">
        <v>5</v>
      </c>
      <c r="F1" s="8">
        <v>6</v>
      </c>
      <c r="G1" s="8">
        <v>7</v>
      </c>
      <c r="H1" s="8">
        <v>8</v>
      </c>
      <c r="I1" s="8">
        <v>9</v>
      </c>
      <c r="J1" s="8">
        <v>10</v>
      </c>
      <c r="K1" s="8">
        <v>11</v>
      </c>
      <c r="L1" s="8">
        <v>12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21</v>
      </c>
      <c r="V1" s="8">
        <v>22</v>
      </c>
      <c r="W1" s="8">
        <v>23</v>
      </c>
      <c r="X1" s="8">
        <v>24</v>
      </c>
      <c r="Y1" s="8">
        <v>25</v>
      </c>
      <c r="Z1" s="8">
        <v>26</v>
      </c>
      <c r="AA1" s="8">
        <v>27</v>
      </c>
      <c r="AB1" s="8">
        <v>28</v>
      </c>
      <c r="AC1" s="8">
        <v>29</v>
      </c>
      <c r="AD1" s="8">
        <v>30</v>
      </c>
      <c r="AE1" s="8">
        <v>31</v>
      </c>
      <c r="AF1" s="8">
        <v>32</v>
      </c>
      <c r="AG1" s="8">
        <v>33</v>
      </c>
      <c r="AH1" s="8">
        <v>34</v>
      </c>
      <c r="AI1" s="8">
        <v>35</v>
      </c>
      <c r="AJ1" s="8">
        <v>36</v>
      </c>
      <c r="AK1" s="8">
        <v>37</v>
      </c>
      <c r="AL1" s="8">
        <v>38</v>
      </c>
      <c r="AM1" s="8">
        <v>39</v>
      </c>
      <c r="AN1" s="8">
        <v>40</v>
      </c>
      <c r="AO1" s="8">
        <v>41</v>
      </c>
      <c r="AP1" s="8">
        <v>42</v>
      </c>
      <c r="AQ1" s="8">
        <v>43</v>
      </c>
      <c r="AR1" s="8">
        <v>44</v>
      </c>
      <c r="AS1" s="8">
        <v>45</v>
      </c>
      <c r="AT1" s="8">
        <v>46</v>
      </c>
      <c r="AU1" s="8">
        <v>47</v>
      </c>
      <c r="AV1" s="8">
        <v>48</v>
      </c>
      <c r="AW1" s="8">
        <v>49</v>
      </c>
      <c r="AX1" s="8">
        <v>50</v>
      </c>
      <c r="AY1" s="8">
        <v>51</v>
      </c>
      <c r="AZ1" s="8">
        <v>52</v>
      </c>
      <c r="BA1" s="8">
        <v>53</v>
      </c>
      <c r="BB1" s="8">
        <v>54</v>
      </c>
      <c r="BC1" s="8">
        <v>55</v>
      </c>
      <c r="BD1" s="8">
        <v>56</v>
      </c>
      <c r="BE1" s="8">
        <v>57</v>
      </c>
      <c r="BF1" s="8">
        <v>58</v>
      </c>
      <c r="BG1" s="8">
        <v>59</v>
      </c>
      <c r="BH1" s="8">
        <v>60</v>
      </c>
      <c r="BI1" s="8">
        <v>61</v>
      </c>
    </row>
    <row r="2" spans="1:62">
      <c r="A2" s="9" t="s">
        <v>32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  <c r="O2" s="8">
        <v>14</v>
      </c>
      <c r="P2" s="8">
        <v>15</v>
      </c>
      <c r="Q2" s="8">
        <v>16</v>
      </c>
      <c r="R2" s="8">
        <v>17</v>
      </c>
      <c r="S2" s="8">
        <v>18</v>
      </c>
      <c r="T2" s="8">
        <v>19</v>
      </c>
      <c r="U2" s="8">
        <v>20</v>
      </c>
      <c r="V2" s="8">
        <v>21</v>
      </c>
      <c r="W2" s="8">
        <v>22</v>
      </c>
      <c r="X2" s="8">
        <v>23</v>
      </c>
      <c r="Y2" s="8">
        <v>24</v>
      </c>
      <c r="Z2" s="8">
        <v>25</v>
      </c>
      <c r="AA2" s="8">
        <v>26</v>
      </c>
      <c r="AB2" s="8">
        <v>27</v>
      </c>
      <c r="AC2" s="8">
        <v>28</v>
      </c>
      <c r="AD2" s="8">
        <v>29</v>
      </c>
      <c r="AE2" s="8">
        <v>30</v>
      </c>
      <c r="AF2" s="8">
        <v>31</v>
      </c>
      <c r="AG2" s="8">
        <v>32</v>
      </c>
      <c r="AH2" s="8">
        <v>33</v>
      </c>
      <c r="AI2" s="8">
        <v>34</v>
      </c>
      <c r="AJ2" s="8">
        <v>35</v>
      </c>
      <c r="AK2" s="8">
        <v>36</v>
      </c>
      <c r="AL2" s="8">
        <v>37</v>
      </c>
      <c r="AM2" s="8">
        <v>38</v>
      </c>
      <c r="AN2" s="8">
        <v>39</v>
      </c>
      <c r="AO2" s="8">
        <v>40</v>
      </c>
      <c r="AP2" s="8">
        <v>41</v>
      </c>
      <c r="AQ2" s="8">
        <v>42</v>
      </c>
      <c r="AR2" s="8">
        <v>43</v>
      </c>
      <c r="AS2" s="8">
        <v>44</v>
      </c>
      <c r="AT2" s="8">
        <v>45</v>
      </c>
      <c r="AU2" s="8">
        <v>46</v>
      </c>
      <c r="AV2" s="8">
        <v>47</v>
      </c>
      <c r="AW2" s="8">
        <v>48</v>
      </c>
      <c r="AX2" s="8">
        <v>49</v>
      </c>
      <c r="AY2" s="8">
        <v>50</v>
      </c>
      <c r="AZ2" s="8">
        <v>51</v>
      </c>
      <c r="BA2" s="8">
        <v>52</v>
      </c>
      <c r="BB2" s="8">
        <v>53</v>
      </c>
      <c r="BC2" s="8">
        <v>54</v>
      </c>
      <c r="BD2" s="8">
        <v>55</v>
      </c>
      <c r="BE2" s="8">
        <v>56</v>
      </c>
      <c r="BF2" s="8">
        <v>57</v>
      </c>
      <c r="BG2" s="8">
        <v>58</v>
      </c>
      <c r="BH2" s="8">
        <v>59</v>
      </c>
      <c r="BI2" s="8">
        <v>60</v>
      </c>
    </row>
    <row r="3" spans="1:62" ht="198">
      <c r="A3" s="80"/>
      <c r="B3" s="81" t="s">
        <v>151</v>
      </c>
      <c r="C3" s="81" t="s">
        <v>152</v>
      </c>
      <c r="D3" s="81" t="s">
        <v>153</v>
      </c>
      <c r="E3" s="81" t="s">
        <v>154</v>
      </c>
      <c r="F3" s="81" t="s">
        <v>33</v>
      </c>
      <c r="G3" s="81" t="s">
        <v>34</v>
      </c>
      <c r="H3" s="81" t="s">
        <v>35</v>
      </c>
      <c r="I3" s="81" t="s">
        <v>36</v>
      </c>
      <c r="J3" s="81" t="s">
        <v>158</v>
      </c>
      <c r="K3" s="81" t="s">
        <v>37</v>
      </c>
      <c r="L3" s="81" t="s">
        <v>60</v>
      </c>
      <c r="M3" s="81" t="s">
        <v>62</v>
      </c>
      <c r="N3" s="81" t="s">
        <v>61</v>
      </c>
      <c r="O3" s="81" t="s">
        <v>80</v>
      </c>
      <c r="P3" s="81" t="s">
        <v>38</v>
      </c>
      <c r="Q3" s="81" t="s">
        <v>39</v>
      </c>
      <c r="R3" s="81" t="s">
        <v>40</v>
      </c>
      <c r="S3" s="81" t="s">
        <v>41</v>
      </c>
      <c r="T3" s="81" t="s">
        <v>42</v>
      </c>
      <c r="U3" s="81" t="s">
        <v>43</v>
      </c>
      <c r="V3" s="81" t="s">
        <v>44</v>
      </c>
      <c r="W3" s="81" t="s">
        <v>45</v>
      </c>
      <c r="X3" s="81" t="s">
        <v>78</v>
      </c>
      <c r="Y3" s="81" t="s">
        <v>46</v>
      </c>
      <c r="Z3" s="81" t="s">
        <v>47</v>
      </c>
      <c r="AA3" s="81" t="s">
        <v>65</v>
      </c>
      <c r="AB3" s="81" t="s">
        <v>81</v>
      </c>
      <c r="AC3" s="81" t="s">
        <v>48</v>
      </c>
      <c r="AD3" s="81" t="s">
        <v>49</v>
      </c>
      <c r="AE3" s="81" t="s">
        <v>50</v>
      </c>
      <c r="AF3" s="81" t="s">
        <v>51</v>
      </c>
      <c r="AG3" s="81" t="s">
        <v>52</v>
      </c>
      <c r="AH3" s="81" t="s">
        <v>53</v>
      </c>
      <c r="AI3" s="81" t="s">
        <v>54</v>
      </c>
      <c r="AJ3" s="81" t="s">
        <v>55</v>
      </c>
      <c r="AK3" s="81" t="s">
        <v>79</v>
      </c>
      <c r="AL3" s="81" t="s">
        <v>56</v>
      </c>
      <c r="AM3" s="81" t="s">
        <v>57</v>
      </c>
      <c r="AN3" s="81" t="s">
        <v>66</v>
      </c>
      <c r="AO3" s="81" t="s">
        <v>82</v>
      </c>
      <c r="AP3" s="81" t="s">
        <v>83</v>
      </c>
      <c r="AQ3" s="81" t="s">
        <v>84</v>
      </c>
      <c r="AR3" s="81" t="s">
        <v>140</v>
      </c>
      <c r="AS3" s="81" t="s">
        <v>141</v>
      </c>
      <c r="AT3" s="81" t="s">
        <v>142</v>
      </c>
      <c r="AU3" s="81" t="s">
        <v>143</v>
      </c>
      <c r="AV3" s="81" t="s">
        <v>144</v>
      </c>
      <c r="AW3" s="81" t="s">
        <v>145</v>
      </c>
      <c r="AX3" s="81" t="s">
        <v>146</v>
      </c>
      <c r="AY3" s="81" t="s">
        <v>147</v>
      </c>
      <c r="AZ3" s="81" t="s">
        <v>148</v>
      </c>
      <c r="BA3" s="81" t="s">
        <v>149</v>
      </c>
      <c r="BB3" s="81" t="s">
        <v>155</v>
      </c>
      <c r="BC3" s="81" t="s">
        <v>150</v>
      </c>
      <c r="BD3" s="81" t="s">
        <v>156</v>
      </c>
      <c r="BE3" s="81" t="s">
        <v>63</v>
      </c>
      <c r="BF3" s="81" t="s">
        <v>73</v>
      </c>
      <c r="BG3" s="81" t="s">
        <v>74</v>
      </c>
      <c r="BH3" s="81" t="s">
        <v>75</v>
      </c>
      <c r="BI3" s="81" t="s">
        <v>76</v>
      </c>
    </row>
    <row r="4" spans="1:62">
      <c r="A4" s="10"/>
      <c r="B4" s="11" t="s">
        <v>58</v>
      </c>
      <c r="C4" s="11"/>
      <c r="D4" s="11"/>
      <c r="E4" s="11"/>
      <c r="F4" s="11" t="s">
        <v>58</v>
      </c>
      <c r="G4" s="11" t="s">
        <v>58</v>
      </c>
      <c r="H4" s="11" t="s">
        <v>58</v>
      </c>
      <c r="I4" s="11" t="s">
        <v>58</v>
      </c>
      <c r="J4" s="11" t="s">
        <v>58</v>
      </c>
      <c r="K4" s="11" t="s">
        <v>58</v>
      </c>
      <c r="L4" s="11" t="s">
        <v>58</v>
      </c>
      <c r="M4" s="11" t="s">
        <v>58</v>
      </c>
      <c r="N4" s="11" t="s">
        <v>58</v>
      </c>
      <c r="O4" s="11" t="s">
        <v>58</v>
      </c>
      <c r="P4" s="11" t="s">
        <v>58</v>
      </c>
      <c r="Q4" s="11" t="s">
        <v>58</v>
      </c>
      <c r="R4" s="11" t="s">
        <v>58</v>
      </c>
      <c r="S4" s="11" t="s">
        <v>58</v>
      </c>
      <c r="T4" s="11" t="s">
        <v>58</v>
      </c>
      <c r="U4" s="11" t="s">
        <v>58</v>
      </c>
      <c r="V4" s="11" t="s">
        <v>58</v>
      </c>
      <c r="W4" s="11" t="s">
        <v>58</v>
      </c>
      <c r="X4" s="11" t="s">
        <v>58</v>
      </c>
      <c r="Y4" s="11" t="s">
        <v>58</v>
      </c>
      <c r="Z4" s="11" t="s">
        <v>58</v>
      </c>
      <c r="AA4" s="11" t="s">
        <v>59</v>
      </c>
      <c r="AB4" s="11" t="s">
        <v>58</v>
      </c>
      <c r="AC4" s="11" t="s">
        <v>58</v>
      </c>
      <c r="AD4" s="11" t="s">
        <v>58</v>
      </c>
      <c r="AE4" s="11" t="s">
        <v>58</v>
      </c>
      <c r="AF4" s="11" t="s">
        <v>58</v>
      </c>
      <c r="AG4" s="11" t="s">
        <v>58</v>
      </c>
      <c r="AH4" s="11" t="s">
        <v>58</v>
      </c>
      <c r="AI4" s="11" t="s">
        <v>58</v>
      </c>
      <c r="AJ4" s="11" t="s">
        <v>58</v>
      </c>
      <c r="AK4" s="11" t="s">
        <v>58</v>
      </c>
      <c r="AL4" s="11" t="s">
        <v>58</v>
      </c>
      <c r="AM4" s="11" t="s">
        <v>58</v>
      </c>
      <c r="AN4" s="11" t="s">
        <v>59</v>
      </c>
      <c r="AO4" s="11" t="s">
        <v>58</v>
      </c>
      <c r="AP4" s="11" t="s">
        <v>58</v>
      </c>
      <c r="AQ4" s="11" t="s">
        <v>58</v>
      </c>
      <c r="AR4" s="11" t="s">
        <v>59</v>
      </c>
      <c r="AS4" s="11" t="s">
        <v>157</v>
      </c>
      <c r="AT4" s="11" t="s">
        <v>157</v>
      </c>
      <c r="AU4" s="11" t="s">
        <v>157</v>
      </c>
      <c r="AV4" s="11" t="s">
        <v>157</v>
      </c>
      <c r="AW4" s="11" t="s">
        <v>157</v>
      </c>
      <c r="AX4" s="11" t="s">
        <v>157</v>
      </c>
      <c r="AY4" s="11" t="s">
        <v>157</v>
      </c>
      <c r="AZ4" s="11" t="s">
        <v>157</v>
      </c>
      <c r="BA4" s="11" t="s">
        <v>157</v>
      </c>
      <c r="BB4" s="11" t="s">
        <v>157</v>
      </c>
      <c r="BC4" s="11" t="s">
        <v>64</v>
      </c>
      <c r="BD4" s="11" t="s">
        <v>157</v>
      </c>
      <c r="BE4" s="11" t="s">
        <v>64</v>
      </c>
      <c r="BF4" s="11" t="s">
        <v>64</v>
      </c>
      <c r="BG4" s="11" t="s">
        <v>64</v>
      </c>
      <c r="BH4" s="11" t="s">
        <v>64</v>
      </c>
      <c r="BI4" s="11" t="s">
        <v>64</v>
      </c>
    </row>
    <row r="5" spans="1:62">
      <c r="B5" s="12" t="str">
        <f>IF('調査票 '!K7="","-",'調査票 '!K7)</f>
        <v>-</v>
      </c>
      <c r="C5" s="12" t="str">
        <f>IF('調査票 '!K8="","-",'調査票 '!K8)</f>
        <v>-</v>
      </c>
      <c r="D5" s="12" t="str">
        <f>IF('調査票 '!K9="","-",'調査票 '!K9)</f>
        <v>-</v>
      </c>
      <c r="E5" s="12" t="str">
        <f>IF('調査票 '!K10="","-",'調査票 '!K10)</f>
        <v>-</v>
      </c>
      <c r="F5" s="12" t="str">
        <f>IF(AND('調査票 '!$L$23=0,'調査票 '!C23=""),"-",'調査票 '!C23)</f>
        <v>-</v>
      </c>
      <c r="G5" s="12" t="str">
        <f>IF(AND('調査票 '!$L$23=0,'調査票 '!D23=""),"-",'調査票 '!D23)</f>
        <v>-</v>
      </c>
      <c r="H5" s="12" t="str">
        <f>IF(AND('調査票 '!$L$23=0,'調査票 '!E23=""),"-",'調査票 '!E23)</f>
        <v>-</v>
      </c>
      <c r="I5" s="12" t="str">
        <f>IF(AND('調査票 '!$L$23=0,'調査票 '!F23=""),"-",'調査票 '!F23)</f>
        <v>-</v>
      </c>
      <c r="J5" s="12" t="str">
        <f>IF(AND('調査票 '!$L$23=0,'調査票 '!G23=""),"-",'調査票 '!G23)</f>
        <v>-</v>
      </c>
      <c r="K5" s="12" t="str">
        <f>IF(AND('調査票 '!$L$23=0,'調査票 '!H23=""),"-",'調査票 '!H23)</f>
        <v>-</v>
      </c>
      <c r="L5" s="12" t="str">
        <f>IF(AND('調査票 '!$L$23=0,'調査票 '!I23=""),"-",'調査票 '!I23)</f>
        <v>-</v>
      </c>
      <c r="M5" s="12" t="str">
        <f>IF(AND('調査票 '!$L$23=0,'調査票 '!J23=""),"-",'調査票 '!J23)</f>
        <v>-</v>
      </c>
      <c r="N5" s="12" t="str">
        <f>IF(AND('調査票 '!$L$23=0,'調査票 '!K23=""),"-",'調査票 '!K23)</f>
        <v>-</v>
      </c>
      <c r="O5" s="12" t="str">
        <f>IF(OR('調査票 '!$C$23&lt;&gt;"",'調査票 '!$D$23&lt;&gt;"",'調査票 '!$E$23&lt;&gt;"",'調査票 '!$F$23&lt;&gt;"",'調査票 '!$G$23&lt;&gt;"",'調査票 '!$H$23&lt;&gt;"",'調査票 '!$I$23&lt;&gt;"",'調査票 '!$J$23&lt;&gt;"",'調査票 '!$K$23&lt;&gt;""),'調査票 '!L23,"-")</f>
        <v>-</v>
      </c>
      <c r="P5" s="12" t="str">
        <f>IF(AND('調査票 '!$H$48=0,'調査票 '!H33=""),"-",'調査票 '!H33)</f>
        <v>-</v>
      </c>
      <c r="Q5" s="12" t="str">
        <f>IF(AND('調査票 '!$H$48=0,'調査票 '!H34=""),"-",'調査票 '!H34)</f>
        <v>-</v>
      </c>
      <c r="R5" s="12" t="str">
        <f>IF(AND('調査票 '!$H$48=0,'調査票 '!H35=""),"-",'調査票 '!H35)</f>
        <v>-</v>
      </c>
      <c r="S5" s="12" t="str">
        <f>IF(AND('調査票 '!$H$48=0,'調査票 '!H36=""),"-",'調査票 '!H36)</f>
        <v>-</v>
      </c>
      <c r="T5" s="12" t="str">
        <f>IF(AND('調査票 '!$H$48=0,'調査票 '!H37=""),"-",'調査票 '!H37)</f>
        <v>-</v>
      </c>
      <c r="U5" s="12" t="str">
        <f>IF(AND('調査票 '!$H$48=0,'調査票 '!H38=""),"-",'調査票 '!H38)</f>
        <v>-</v>
      </c>
      <c r="V5" s="12" t="str">
        <f>IF(AND('調査票 '!$H$48=0,'調査票 '!H39=""),"-",'調査票 '!H39)</f>
        <v>-</v>
      </c>
      <c r="W5" s="12" t="str">
        <f>IF(AND('調査票 '!$H$48=0,'調査票 '!H40=""),"-",'調査票 '!H40)</f>
        <v>-</v>
      </c>
      <c r="X5" s="12" t="str">
        <f>IF(AND('調査票 '!$H$48=0,'調査票 '!H41=""),"-",'調査票 '!H41)</f>
        <v>-</v>
      </c>
      <c r="Y5" s="12" t="str">
        <f>IF(AND('調査票 '!$H$48=0,'調査票 '!H42=""),"-",'調査票 '!H42)</f>
        <v>-</v>
      </c>
      <c r="Z5" s="12" t="str">
        <f>IF(AND('調査票 '!$H$48=0,'調査票 '!H43=""),"-",'調査票 '!H43)</f>
        <v>-</v>
      </c>
      <c r="AA5" s="12" t="str">
        <f>IF(AND('調査票 '!$H$48=0,'調査票 '!H44=""),"-",'調査票 '!H44)</f>
        <v>-</v>
      </c>
      <c r="AB5" s="12" t="str">
        <f>IF(AND('調査票 '!$H$48=0,'調査票 '!H45=""),"-",'調査票 '!H45)</f>
        <v>-</v>
      </c>
      <c r="AC5" s="12" t="str">
        <f>IF(AND('調査票 '!$H$48=0,'調査票 '!J33=""),"-",'調査票 '!J33)</f>
        <v>-</v>
      </c>
      <c r="AD5" s="12" t="str">
        <f>IF(AND('調査票 '!$H$48=0,'調査票 '!J34=""),"-",'調査票 '!J34)</f>
        <v>-</v>
      </c>
      <c r="AE5" s="12" t="str">
        <f>IF(AND('調査票 '!$H$48=0,'調査票 '!J35=""),"-",'調査票 '!J35)</f>
        <v>-</v>
      </c>
      <c r="AF5" s="12" t="str">
        <f>IF(AND('調査票 '!$H$48=0,'調査票 '!J36=""),"-",'調査票 '!J36)</f>
        <v>-</v>
      </c>
      <c r="AG5" s="12" t="str">
        <f>IF(AND('調査票 '!$H$48=0,'調査票 '!J37=""),"-",'調査票 '!J37)</f>
        <v>-</v>
      </c>
      <c r="AH5" s="12" t="str">
        <f>IF(AND('調査票 '!$H$48=0,'調査票 '!J38=""),"-",'調査票 '!J38)</f>
        <v>-</v>
      </c>
      <c r="AI5" s="12" t="str">
        <f>IF(AND('調査票 '!$H$48=0,'調査票 '!J39=""),"-",'調査票 '!J39)</f>
        <v>-</v>
      </c>
      <c r="AJ5" s="12" t="str">
        <f>IF(AND('調査票 '!$H$48=0,'調査票 '!J40=""),"-",'調査票 '!J40)</f>
        <v>-</v>
      </c>
      <c r="AK5" s="12" t="str">
        <f>IF(AND('調査票 '!$H$48=0,'調査票 '!J41=""),"-",'調査票 '!J41)</f>
        <v>-</v>
      </c>
      <c r="AL5" s="12" t="str">
        <f>IF(AND('調査票 '!$H$48=0,'調査票 '!J42=""),"-",'調査票 '!J42)</f>
        <v>-</v>
      </c>
      <c r="AM5" s="12" t="str">
        <f>IF(AND('調査票 '!$H$48=0,'調査票 '!J43=""),"-",'調査票 '!J43)</f>
        <v>-</v>
      </c>
      <c r="AN5" s="12" t="str">
        <f>IF(AND('調査票 '!$H$48=0,'調査票 '!J44=""),"-",'調査票 '!J44)</f>
        <v>-</v>
      </c>
      <c r="AO5" s="12" t="str">
        <f>IF(AND('調査票 '!$H$48=0,'調査票 '!J45=""),"-",'調査票 '!J45)</f>
        <v>-</v>
      </c>
      <c r="AP5" s="12" t="str">
        <f>IF(AND('調査票 '!$H$48=0,'調査票 '!H46=""),"-",'調査票 '!H46)</f>
        <v>-</v>
      </c>
      <c r="AQ5" s="12" t="str">
        <f>IF(AND('調査票 '!$H$48=0,'調査票 '!H47=""),"-",'調査票 '!H47)</f>
        <v>-</v>
      </c>
      <c r="AR5" s="12">
        <f>IF('調査票 '!H48="","",'調査票 '!H48)</f>
        <v>0</v>
      </c>
      <c r="AS5" s="12" t="str">
        <f>IF('調査票 '!H55="○",1,IF('調査票 '!I55="○",2,IF('調査票 '!J55="○",3,IF('調査票 '!K55="○",4,""))))</f>
        <v/>
      </c>
      <c r="AT5" s="12" t="str">
        <f>IF('調査票 '!H56="○",1,IF('調査票 '!I56="○",2,IF('調査票 '!J56="○",3,IF('調査票 '!K56="○",4,""))))</f>
        <v/>
      </c>
      <c r="AU5" s="12" t="str">
        <f>IF('調査票 '!H57="○",1,IF('調査票 '!I57="○",2,IF('調査票 '!J57="○",3,IF('調査票 '!K57="○",4,""))))</f>
        <v/>
      </c>
      <c r="AV5" s="12" t="str">
        <f>IF('調査票 '!H58="○",1,IF('調査票 '!I58="○",2,IF('調査票 '!J58="○",3,IF('調査票 '!K58="○",4,""))))</f>
        <v/>
      </c>
      <c r="AW5" s="12" t="str">
        <f>IF('調査票 '!H59="○",1,IF('調査票 '!I59="○",2,IF('調査票 '!J59="○",3,IF('調査票 '!K59="○",4,""))))</f>
        <v/>
      </c>
      <c r="AX5" s="12" t="str">
        <f>IF('調査票 '!H60="○",1,IF('調査票 '!I60="○",2,IF('調査票 '!J60="○",3,IF('調査票 '!K60="○",4,""))))</f>
        <v/>
      </c>
      <c r="AY5" s="12" t="str">
        <f>IF('調査票 '!H61="○",1,IF('調査票 '!I61="○",2,IF('調査票 '!J61="○",3,IF('調査票 '!K61="○",4,""))))</f>
        <v/>
      </c>
      <c r="AZ5" s="12" t="str">
        <f>IF('調査票 '!H62="○",1,IF('調査票 '!I62="○",2,IF('調査票 '!J62="○",3,IF('調査票 '!K62="○",4,""))))</f>
        <v/>
      </c>
      <c r="BA5" s="12" t="str">
        <f>IF('調査票 '!H63="○",1,IF('調査票 '!I63="○",2,IF('調査票 '!J63="○",3,IF('調査票 '!K63="○",4,""))))</f>
        <v/>
      </c>
      <c r="BB5" s="12" t="str">
        <f>IF('調査票 '!C66="○",1,IF('調査票 '!C67="○",2,IF('調査票 '!C68="○",3,IF('調査票 '!C69="○",4,IF('調査票 '!H66="○",5,IF('調査票 '!H67="○",6,IF('調査票 '!H68="○",7,IF('調査票 '!H69="○",8,"-"))))))))</f>
        <v>-</v>
      </c>
      <c r="BC5" s="12" t="str">
        <f>IF('調査票 '!K69="","",'調査票 '!K69)</f>
        <v/>
      </c>
      <c r="BD5" s="12" t="str">
        <f>IF('調査票 '!C73="○",1,IF('調査票 '!C74="○",2,IF('調査票 '!C75="○",3,IF('調査票 '!H73="○",4,IF('調査票 '!H74="○",5,"-")))))</f>
        <v>-</v>
      </c>
      <c r="BE5" s="12" t="str">
        <f>IF('調査票 '!C79="","-",'調査票 '!C79)</f>
        <v>-</v>
      </c>
      <c r="BF5" s="12" t="str">
        <f>IF('調査票 '!F87="","-",'調査票 '!F87)</f>
        <v>-</v>
      </c>
      <c r="BG5" s="12" t="str">
        <f>IF('調査票 '!F88="","-",'調査票 '!F88)</f>
        <v>-</v>
      </c>
      <c r="BH5" s="12" t="str">
        <f>IF('調査票 '!F89="","-",'調査票 '!F89)</f>
        <v>-</v>
      </c>
      <c r="BI5" s="12" t="str">
        <f>IF('調査票 '!F90="","-",'調査票 '!F90)</f>
        <v>-</v>
      </c>
      <c r="BJ5" t="str">
        <f>IF(OR(O5=SUM(P5:AQ5),O5="-"),"","回答エラーがあります。調査票シートを確認してください。 ")</f>
        <v/>
      </c>
    </row>
  </sheetData>
  <sheetProtection sheet="1" objects="1" scenarios="1" selectLockedCells="1"/>
  <phoneticPr fontId="2"/>
  <conditionalFormatting sqref="BJ5">
    <cfRule type="containsText" dxfId="0" priority="1" operator="containsText" text="エラー">
      <formula>NOT(ISERROR(SEARCH("エラー",BJ5)))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 </vt:lpstr>
      <vt:lpstr>集計（調査票から転記）</vt:lpstr>
      <vt:lpstr>'調査票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2024-04-19T08:22:43Z</dcterms:created>
  <dcterms:modified xsi:type="dcterms:W3CDTF">2026-01-23T06:33:05Z</dcterms:modified>
</cp:coreProperties>
</file>