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shint\Box\02_自治体_ぎょうせい_アンケート他\02_報告書\08_君津市_介護\06_介護人材実態調査\01_アンケート票\"/>
    </mc:Choice>
  </mc:AlternateContent>
  <xr:revisionPtr revIDLastSave="0" documentId="13_ncr:1_{E922BC2D-A3E2-4224-8898-55A5133ACB8F}" xr6:coauthVersionLast="47" xr6:coauthVersionMax="47" xr10:uidLastSave="{00000000-0000-0000-0000-000000000000}"/>
  <bookViews>
    <workbookView xWindow="-120" yWindow="-120" windowWidth="29040" windowHeight="15720" xr2:uid="{00000000-000D-0000-FFFF-FFFF00000000}"/>
  </bookViews>
  <sheets>
    <sheet name="調査票" sheetId="1" r:id="rId1"/>
    <sheet name="集計（調査票から転記）"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G4" i="2" l="1"/>
  <c r="CF4" i="2"/>
  <c r="CE4" i="2"/>
  <c r="CD4" i="2"/>
  <c r="CC4" i="2"/>
  <c r="CB4" i="2"/>
  <c r="CA4" i="2"/>
  <c r="BZ4" i="2"/>
  <c r="BY4" i="2"/>
  <c r="BX4" i="2"/>
  <c r="BW4" i="2"/>
  <c r="BV4" i="2"/>
  <c r="BU4" i="2"/>
  <c r="BT4" i="2"/>
  <c r="BS4" i="2"/>
  <c r="BR4" i="2"/>
  <c r="BQ4" i="2"/>
  <c r="BP4" i="2"/>
  <c r="BO4" i="2"/>
  <c r="BN4" i="2"/>
  <c r="BM4" i="2"/>
  <c r="BL4" i="2"/>
  <c r="BK4" i="2"/>
  <c r="BJ4" i="2"/>
  <c r="BI4" i="2"/>
  <c r="BH4" i="2"/>
  <c r="BG4" i="2"/>
  <c r="BF4" i="2"/>
  <c r="BE4" i="2"/>
  <c r="BD4" i="2"/>
  <c r="BC4" i="2"/>
  <c r="BB4" i="2"/>
  <c r="BA4" i="2"/>
  <c r="AZ4" i="2"/>
  <c r="AY4" i="2"/>
  <c r="AX4" i="2"/>
  <c r="AW4" i="2"/>
  <c r="AV4" i="2"/>
  <c r="AU4" i="2"/>
  <c r="AT4" i="2"/>
  <c r="AS4" i="2"/>
  <c r="AR4" i="2"/>
  <c r="AQ4" i="2"/>
  <c r="AP4" i="2"/>
  <c r="AO4" i="2"/>
  <c r="AN4" i="2"/>
  <c r="AM4" i="2"/>
  <c r="AL4" i="2"/>
  <c r="AK4" i="2"/>
  <c r="AJ4" i="2"/>
  <c r="AI4" i="2"/>
  <c r="AH4" i="2"/>
  <c r="AG4" i="2"/>
  <c r="AF4" i="2"/>
  <c r="AE4" i="2"/>
  <c r="AD4" i="2"/>
  <c r="AC4" i="2"/>
  <c r="AB4" i="2"/>
  <c r="AA4" i="2"/>
  <c r="Z4" i="2"/>
  <c r="Y4" i="2"/>
  <c r="X4" i="2"/>
  <c r="W4" i="2"/>
  <c r="V4" i="2"/>
  <c r="U4" i="2"/>
  <c r="T4" i="2"/>
  <c r="S4" i="2"/>
  <c r="R4" i="2"/>
  <c r="Q4" i="2"/>
  <c r="P4" i="2"/>
  <c r="O4" i="2"/>
  <c r="N4" i="2"/>
  <c r="M4" i="2"/>
  <c r="L4" i="2"/>
  <c r="K4" i="2"/>
  <c r="J4" i="2"/>
  <c r="I4" i="2"/>
  <c r="H4" i="2"/>
  <c r="G4" i="2"/>
  <c r="F4" i="2"/>
  <c r="E4" i="2"/>
  <c r="D4" i="2"/>
  <c r="C4" i="2"/>
  <c r="B4" i="2"/>
  <c r="A154" i="1" l="1"/>
  <c r="H157" i="1" s="1"/>
  <c r="A147" i="1"/>
  <c r="I152" i="1" s="1"/>
  <c r="A104" i="1" l="1"/>
  <c r="J105" i="1" s="1"/>
  <c r="A87" i="1"/>
  <c r="I88" i="1" s="1"/>
  <c r="A83" i="1"/>
  <c r="I86" i="1" s="1"/>
  <c r="A59" i="1"/>
  <c r="I62" i="1" s="1"/>
  <c r="A53" i="1"/>
  <c r="I56" i="1" s="1"/>
  <c r="H51" i="1"/>
  <c r="E51" i="1"/>
  <c r="A42" i="1"/>
  <c r="K29" i="1"/>
  <c r="G27" i="1"/>
  <c r="G26" i="1"/>
  <c r="A6" i="1"/>
  <c r="I18" i="1" s="1"/>
  <c r="K24" i="1" l="1"/>
  <c r="B23" i="1" s="1"/>
</calcChain>
</file>

<file path=xl/sharedStrings.xml><?xml version="1.0" encoding="utf-8"?>
<sst xmlns="http://schemas.openxmlformats.org/spreadsheetml/2006/main" count="544" uniqueCount="358">
  <si>
    <t>介護人材実態調査　【事業所票】　全事業所用</t>
    <rPh sb="0" eb="2">
      <t>カイゴ</t>
    </rPh>
    <rPh sb="2" eb="4">
      <t>ジンザイ</t>
    </rPh>
    <rPh sb="4" eb="6">
      <t>ジッタイ</t>
    </rPh>
    <rPh sb="6" eb="8">
      <t>チョウサ</t>
    </rPh>
    <rPh sb="10" eb="13">
      <t>ジギョウショ</t>
    </rPh>
    <rPh sb="13" eb="14">
      <t>ヒョウ</t>
    </rPh>
    <rPh sb="16" eb="17">
      <t>ゼン</t>
    </rPh>
    <rPh sb="17" eb="20">
      <t>ジギョウショ</t>
    </rPh>
    <rPh sb="20" eb="21">
      <t>ヨウ</t>
    </rPh>
    <phoneticPr fontId="4"/>
  </si>
  <si>
    <t>※令和8年1月1日現在の状況について、</t>
    <rPh sb="1" eb="3">
      <t>レイワ</t>
    </rPh>
    <rPh sb="4" eb="5">
      <t>ネン</t>
    </rPh>
    <rPh sb="6" eb="7">
      <t>ガツ</t>
    </rPh>
    <rPh sb="7" eb="9">
      <t>ツイタチ</t>
    </rPh>
    <rPh sb="9" eb="11">
      <t>ゲンザイ</t>
    </rPh>
    <rPh sb="12" eb="14">
      <t>ジョウキョウ</t>
    </rPh>
    <phoneticPr fontId="4"/>
  </si>
  <si>
    <t>の中に、ご回答ください。</t>
    <rPh sb="5" eb="7">
      <t>カイトウ</t>
    </rPh>
    <phoneticPr fontId="2"/>
  </si>
  <si>
    <t>問１　該当するサービス種別（介護予防を含む）を、ご回答ください。</t>
    <rPh sb="0" eb="1">
      <t>トイ</t>
    </rPh>
    <rPh sb="3" eb="5">
      <t>ガイトウ</t>
    </rPh>
    <rPh sb="11" eb="13">
      <t>シュベツ</t>
    </rPh>
    <rPh sb="14" eb="18">
      <t>カイゴヨボウ</t>
    </rPh>
    <rPh sb="19" eb="20">
      <t>フク</t>
    </rPh>
    <rPh sb="25" eb="27">
      <t>カイトウ</t>
    </rPh>
    <phoneticPr fontId="4"/>
  </si>
  <si>
    <t>（１つに〇）</t>
    <phoneticPr fontId="4"/>
  </si>
  <si>
    <r>
      <t>※</t>
    </r>
    <r>
      <rPr>
        <b/>
        <u/>
        <sz val="9"/>
        <color theme="1"/>
        <rFont val="Yu Gothic"/>
        <family val="3"/>
        <charset val="128"/>
        <scheme val="minor"/>
      </rPr>
      <t>本調査票の送付先（</t>
    </r>
    <r>
      <rPr>
        <b/>
        <u/>
        <sz val="9"/>
        <rFont val="Yu Gothic"/>
        <family val="3"/>
        <charset val="128"/>
        <scheme val="minor"/>
      </rPr>
      <t>メール又は郵送先</t>
    </r>
    <r>
      <rPr>
        <b/>
        <u/>
        <sz val="9"/>
        <color theme="1"/>
        <rFont val="Yu Gothic"/>
        <family val="3"/>
        <charset val="128"/>
        <scheme val="minor"/>
      </rPr>
      <t>の宛名となっている事業所）で行うサービス</t>
    </r>
    <r>
      <rPr>
        <sz val="9"/>
        <color theme="1"/>
        <rFont val="Yu Gothic"/>
        <family val="2"/>
        <charset val="128"/>
        <scheme val="minor"/>
      </rPr>
      <t>について、ご回答ください。</t>
    </r>
    <rPh sb="1" eb="2">
      <t>ホン</t>
    </rPh>
    <rPh sb="2" eb="5">
      <t>チョウサヒョウ</t>
    </rPh>
    <rPh sb="6" eb="9">
      <t>ソウフサキ</t>
    </rPh>
    <rPh sb="19" eb="21">
      <t>アテナ</t>
    </rPh>
    <rPh sb="27" eb="30">
      <t>ジギョウショ</t>
    </rPh>
    <rPh sb="32" eb="33">
      <t>オコナ</t>
    </rPh>
    <rPh sb="44" eb="46">
      <t>カイトウ</t>
    </rPh>
    <phoneticPr fontId="2"/>
  </si>
  <si>
    <t>１．施設・居住系サービス（特別養護老人ホーム（地域密着型含む）、介護老人保健施設、介護医療院、</t>
    <rPh sb="2" eb="4">
      <t>シセツ</t>
    </rPh>
    <rPh sb="5" eb="7">
      <t>キョジュウ</t>
    </rPh>
    <rPh sb="7" eb="8">
      <t>ケイ</t>
    </rPh>
    <phoneticPr fontId="2"/>
  </si>
  <si>
    <t>　　ショートステイ、グループホーム、特定施設、住宅型有料老人ホーム、</t>
    <phoneticPr fontId="4"/>
  </si>
  <si>
    <t>　　サービス付き高齢者向け住宅、軽費老人ホーム）</t>
    <phoneticPr fontId="4"/>
  </si>
  <si>
    <t>２．通所系サービス（通所介護（地域密着型含む）、通所リハビリテーション、認知症対応型通所介護、</t>
    <rPh sb="2" eb="4">
      <t>ツウショ</t>
    </rPh>
    <rPh sb="4" eb="5">
      <t>ケイ</t>
    </rPh>
    <phoneticPr fontId="2"/>
  </si>
  <si>
    <t>　　通所型サービス（総合事業））</t>
    <phoneticPr fontId="4"/>
  </si>
  <si>
    <t>３．訪問系サービス（訪問介護、訪問入浴、夜間対応型訪問介護、訪問型サービス（総合事業））</t>
    <rPh sb="2" eb="4">
      <t>ホウモン</t>
    </rPh>
    <rPh sb="4" eb="5">
      <t>ケイ</t>
    </rPh>
    <rPh sb="10" eb="14">
      <t>ホウモンカイゴ</t>
    </rPh>
    <rPh sb="15" eb="19">
      <t>ホウモンニュウヨク</t>
    </rPh>
    <rPh sb="20" eb="29">
      <t>ヤカンタイオウガタホウモンカイゴ</t>
    </rPh>
    <rPh sb="30" eb="32">
      <t>ホウモン</t>
    </rPh>
    <rPh sb="32" eb="33">
      <t>ガタ</t>
    </rPh>
    <rPh sb="38" eb="40">
      <t>ソウゴウ</t>
    </rPh>
    <rPh sb="40" eb="42">
      <t>ジギョウ</t>
    </rPh>
    <phoneticPr fontId="2"/>
  </si>
  <si>
    <t>４．小規模多機能型居宅介護</t>
    <rPh sb="2" eb="13">
      <t>ショウキボタキノウガタキョタクカイゴ</t>
    </rPh>
    <phoneticPr fontId="2"/>
  </si>
  <si>
    <t>５．看護小規模多機能型居宅介護</t>
    <rPh sb="2" eb="15">
      <t>カンゴショウキボタキノウガタキョタクカイゴ</t>
    </rPh>
    <phoneticPr fontId="2"/>
  </si>
  <si>
    <t>６．定期巡回・随時対応型訪問介護看護</t>
    <rPh sb="2" eb="6">
      <t>テイキジュンカイ</t>
    </rPh>
    <rPh sb="7" eb="9">
      <t>ズイジ</t>
    </rPh>
    <rPh sb="9" eb="12">
      <t>タイオウガタ</t>
    </rPh>
    <rPh sb="12" eb="16">
      <t>ホウモンカイゴ</t>
    </rPh>
    <rPh sb="16" eb="18">
      <t>カンゴ</t>
    </rPh>
    <phoneticPr fontId="2"/>
  </si>
  <si>
    <t>問２　貴事業所（問１で〇をつけたサービス種別の事業所）に所属する介護職員について、お伺いします。</t>
    <rPh sb="0" eb="1">
      <t>トイ</t>
    </rPh>
    <rPh sb="3" eb="4">
      <t>キ</t>
    </rPh>
    <rPh sb="4" eb="7">
      <t>ジギョウショ</t>
    </rPh>
    <rPh sb="8" eb="9">
      <t>トイ</t>
    </rPh>
    <rPh sb="20" eb="22">
      <t>シュベツ</t>
    </rPh>
    <rPh sb="23" eb="26">
      <t>ジギョウショ</t>
    </rPh>
    <rPh sb="28" eb="30">
      <t>ショゾク</t>
    </rPh>
    <rPh sb="32" eb="36">
      <t>カイゴショクイン</t>
    </rPh>
    <rPh sb="42" eb="43">
      <t>ウカガ</t>
    </rPh>
    <phoneticPr fontId="4"/>
  </si>
  <si>
    <t>※ここでの「介護職員」は、賃金の支払いを受けている方に限ります。（ボランティアの方は含みません。）</t>
    <rPh sb="6" eb="10">
      <t>カイゴショクイン</t>
    </rPh>
    <rPh sb="13" eb="15">
      <t>チンギン</t>
    </rPh>
    <rPh sb="16" eb="18">
      <t>シハラ</t>
    </rPh>
    <rPh sb="20" eb="21">
      <t>ウ</t>
    </rPh>
    <rPh sb="25" eb="26">
      <t>カタ</t>
    </rPh>
    <rPh sb="27" eb="28">
      <t>カギ</t>
    </rPh>
    <rPh sb="40" eb="41">
      <t>カタ</t>
    </rPh>
    <rPh sb="42" eb="43">
      <t>フク</t>
    </rPh>
    <phoneticPr fontId="2"/>
  </si>
  <si>
    <t>問２-１　職員の人数と内訳についてお答えください。</t>
    <rPh sb="0" eb="1">
      <t>トイ</t>
    </rPh>
    <phoneticPr fontId="4"/>
  </si>
  <si>
    <t>（数値を記入）</t>
    <phoneticPr fontId="4"/>
  </si>
  <si>
    <t xml:space="preserve"> 従業員の人数</t>
    <rPh sb="1" eb="4">
      <t>ジュウギョウイン</t>
    </rPh>
    <rPh sb="5" eb="7">
      <t>ニンズウ</t>
    </rPh>
    <phoneticPr fontId="4"/>
  </si>
  <si>
    <t>人</t>
    <rPh sb="0" eb="1">
      <t>ニン</t>
    </rPh>
    <phoneticPr fontId="4"/>
  </si>
  <si>
    <t>性別</t>
    <rPh sb="0" eb="2">
      <t>セイベツ</t>
    </rPh>
    <phoneticPr fontId="4"/>
  </si>
  <si>
    <t>常勤職員</t>
    <rPh sb="0" eb="2">
      <t>ジョウキン</t>
    </rPh>
    <rPh sb="2" eb="4">
      <t>ショクイン</t>
    </rPh>
    <phoneticPr fontId="2"/>
  </si>
  <si>
    <t>非常勤職員</t>
    <rPh sb="0" eb="3">
      <t>ヒジョウキン</t>
    </rPh>
    <rPh sb="3" eb="5">
      <t>ショクイン</t>
    </rPh>
    <phoneticPr fontId="2"/>
  </si>
  <si>
    <t>合計</t>
    <rPh sb="0" eb="2">
      <t>ゴウケイ</t>
    </rPh>
    <phoneticPr fontId="4"/>
  </si>
  <si>
    <t>うち
派遣社員</t>
    <rPh sb="3" eb="7">
      <t>ハケンシャイン</t>
    </rPh>
    <phoneticPr fontId="3"/>
  </si>
  <si>
    <t>うち
外国人職員</t>
    <rPh sb="3" eb="6">
      <t>ガイコクジン</t>
    </rPh>
    <rPh sb="6" eb="8">
      <t>ショクイン</t>
    </rPh>
    <phoneticPr fontId="3"/>
  </si>
  <si>
    <t>男性</t>
    <rPh sb="0" eb="2">
      <t>ダンセイ</t>
    </rPh>
    <phoneticPr fontId="4"/>
  </si>
  <si>
    <t>人</t>
    <rPh sb="0" eb="1">
      <t>ヒト</t>
    </rPh>
    <phoneticPr fontId="4"/>
  </si>
  <si>
    <t>女性</t>
    <rPh sb="0" eb="2">
      <t>ジョセイ</t>
    </rPh>
    <phoneticPr fontId="4"/>
  </si>
  <si>
    <t xml:space="preserve"> 従業者の年齢内訳</t>
    <phoneticPr fontId="4"/>
  </si>
  <si>
    <t>20歳未満</t>
    <rPh sb="2" eb="5">
      <t>サイミマン</t>
    </rPh>
    <phoneticPr fontId="4"/>
  </si>
  <si>
    <t>20代</t>
    <rPh sb="2" eb="3">
      <t>ダイ</t>
    </rPh>
    <phoneticPr fontId="4"/>
  </si>
  <si>
    <t>30代</t>
    <rPh sb="2" eb="3">
      <t>ダイ</t>
    </rPh>
    <phoneticPr fontId="4"/>
  </si>
  <si>
    <t>40代</t>
    <rPh sb="2" eb="3">
      <t>ダイ</t>
    </rPh>
    <phoneticPr fontId="4"/>
  </si>
  <si>
    <t xml:space="preserve">   50代　</t>
    <rPh sb="5" eb="6">
      <t>ダイ</t>
    </rPh>
    <phoneticPr fontId="4"/>
  </si>
  <si>
    <t>60代</t>
    <rPh sb="2" eb="3">
      <t>ダイ</t>
    </rPh>
    <phoneticPr fontId="4"/>
  </si>
  <si>
    <t>資格ごとの人数</t>
    <rPh sb="0" eb="2">
      <t>シカク</t>
    </rPh>
    <rPh sb="5" eb="7">
      <t>ニンズウ</t>
    </rPh>
    <phoneticPr fontId="3"/>
  </si>
  <si>
    <t>介護福祉士</t>
    <rPh sb="0" eb="5">
      <t>カイゴフクシシ</t>
    </rPh>
    <phoneticPr fontId="14"/>
  </si>
  <si>
    <t>介護職員実務者研修
修了者</t>
    <phoneticPr fontId="4"/>
  </si>
  <si>
    <t>介護職員初任者研修
修了者</t>
    <phoneticPr fontId="4"/>
  </si>
  <si>
    <t>社会福祉主事（社会福祉士等）</t>
    <phoneticPr fontId="4"/>
  </si>
  <si>
    <t>介護支援
専門員</t>
    <phoneticPr fontId="4"/>
  </si>
  <si>
    <t>保健師</t>
  </si>
  <si>
    <t>看護師</t>
  </si>
  <si>
    <t>准看護師</t>
  </si>
  <si>
    <t>無資格の
介護職員</t>
    <phoneticPr fontId="4"/>
  </si>
  <si>
    <t>その他</t>
    <phoneticPr fontId="4"/>
  </si>
  <si>
    <t>常勤</t>
    <rPh sb="0" eb="2">
      <t>ジョウキン</t>
    </rPh>
    <phoneticPr fontId="3"/>
  </si>
  <si>
    <t>非常勤</t>
    <rPh sb="0" eb="3">
      <t>ヒジョウキン</t>
    </rPh>
    <phoneticPr fontId="3"/>
  </si>
  <si>
    <t>問２-３　貴事業所は開設から1年以上経過していますか。</t>
    <rPh sb="0" eb="1">
      <t>トイ</t>
    </rPh>
    <rPh sb="5" eb="6">
      <t>キ</t>
    </rPh>
    <rPh sb="6" eb="8">
      <t>ジギョウ</t>
    </rPh>
    <rPh sb="8" eb="9">
      <t>ショ</t>
    </rPh>
    <rPh sb="10" eb="12">
      <t>カイセツ</t>
    </rPh>
    <rPh sb="15" eb="16">
      <t>ネン</t>
    </rPh>
    <rPh sb="16" eb="18">
      <t>イジョウ</t>
    </rPh>
    <rPh sb="18" eb="20">
      <t>ケイカ</t>
    </rPh>
    <phoneticPr fontId="4"/>
  </si>
  <si>
    <t>１．はい　　⇒問2-4へ</t>
    <rPh sb="7" eb="8">
      <t>トイ</t>
    </rPh>
    <phoneticPr fontId="2"/>
  </si>
  <si>
    <t>（１つに〇）</t>
  </si>
  <si>
    <t>２．いいえ　⇒問３へ</t>
    <rPh sb="7" eb="8">
      <t>トイ</t>
    </rPh>
    <phoneticPr fontId="2"/>
  </si>
  <si>
    <t>問２-４　令和8年1月1日時点で、開設から１年以上を経過している事業所にお伺いします。</t>
    <rPh sb="0" eb="1">
      <t>トイ</t>
    </rPh>
    <rPh sb="5" eb="7">
      <t>レイワ</t>
    </rPh>
    <rPh sb="8" eb="9">
      <t>ネン</t>
    </rPh>
    <rPh sb="10" eb="11">
      <t>ガツ</t>
    </rPh>
    <rPh sb="11" eb="13">
      <t>ツイタチ</t>
    </rPh>
    <rPh sb="13" eb="15">
      <t>ジテン</t>
    </rPh>
    <rPh sb="17" eb="19">
      <t>カイセツ</t>
    </rPh>
    <rPh sb="22" eb="23">
      <t>ネン</t>
    </rPh>
    <rPh sb="23" eb="25">
      <t>イジョウ</t>
    </rPh>
    <rPh sb="26" eb="28">
      <t>ケイカ</t>
    </rPh>
    <rPh sb="32" eb="35">
      <t>ジギョウショ</t>
    </rPh>
    <rPh sb="37" eb="38">
      <t>ウカガ</t>
    </rPh>
    <phoneticPr fontId="2"/>
  </si>
  <si>
    <t>採用者数</t>
    <rPh sb="0" eb="3">
      <t>サイヨウシャ</t>
    </rPh>
    <rPh sb="3" eb="4">
      <t>スウ</t>
    </rPh>
    <phoneticPr fontId="2"/>
  </si>
  <si>
    <t>離職者数</t>
    <rPh sb="0" eb="3">
      <t>リショクシャ</t>
    </rPh>
    <rPh sb="3" eb="4">
      <t>スウ</t>
    </rPh>
    <phoneticPr fontId="2"/>
  </si>
  <si>
    <t>合計</t>
    <rPh sb="0" eb="2">
      <t>ゴウケイ</t>
    </rPh>
    <phoneticPr fontId="2"/>
  </si>
  <si>
    <t>問３　外国人人材の雇用についてお答えください。</t>
    <rPh sb="0" eb="1">
      <t>トイ</t>
    </rPh>
    <rPh sb="3" eb="5">
      <t>ガイコク</t>
    </rPh>
    <rPh sb="5" eb="6">
      <t>ジン</t>
    </rPh>
    <rPh sb="6" eb="8">
      <t>ジンザイ</t>
    </rPh>
    <rPh sb="9" eb="11">
      <t>コヨウ</t>
    </rPh>
    <rPh sb="16" eb="17">
      <t>コタ</t>
    </rPh>
    <phoneticPr fontId="4"/>
  </si>
  <si>
    <t>１．すでに雇用している</t>
    <rPh sb="5" eb="7">
      <t>コヨウ</t>
    </rPh>
    <phoneticPr fontId="2"/>
  </si>
  <si>
    <t>４．雇用する予定はない</t>
    <phoneticPr fontId="2"/>
  </si>
  <si>
    <t>２．雇用する予定がある</t>
    <phoneticPr fontId="2"/>
  </si>
  <si>
    <t>５．わからない</t>
    <rPh sb="1" eb="2">
      <t>マッタ</t>
    </rPh>
    <phoneticPr fontId="2"/>
  </si>
  <si>
    <r>
      <t>３．</t>
    </r>
    <r>
      <rPr>
        <sz val="9"/>
        <rFont val="Yu Gothic"/>
        <family val="3"/>
        <charset val="128"/>
        <scheme val="minor"/>
      </rPr>
      <t>雇用を検討している</t>
    </r>
    <phoneticPr fontId="2"/>
  </si>
  <si>
    <t>問４　現在の事業所の経営状況について、最も近いものをお選びください。</t>
    <rPh sb="0" eb="1">
      <t>トイ</t>
    </rPh>
    <phoneticPr fontId="4"/>
  </si>
  <si>
    <t>１．安定している</t>
    <rPh sb="2" eb="4">
      <t>アンテイ</t>
    </rPh>
    <phoneticPr fontId="2"/>
  </si>
  <si>
    <t>４．やや厳しい</t>
    <phoneticPr fontId="2"/>
  </si>
  <si>
    <t>２．おおむね安定している</t>
    <phoneticPr fontId="2"/>
  </si>
  <si>
    <t>　</t>
  </si>
  <si>
    <t>５．かなり厳しい</t>
    <rPh sb="1" eb="2">
      <t>マッタ</t>
    </rPh>
    <rPh sb="5" eb="6">
      <t>キビ</t>
    </rPh>
    <phoneticPr fontId="2"/>
  </si>
  <si>
    <r>
      <t>３．</t>
    </r>
    <r>
      <rPr>
        <sz val="9"/>
        <rFont val="Yu Gothic"/>
        <family val="3"/>
        <charset val="128"/>
        <scheme val="minor"/>
      </rPr>
      <t>どちらともいえない</t>
    </r>
    <phoneticPr fontId="2"/>
  </si>
  <si>
    <t>問５　貴事業所の職員の過不足についてお答えください。</t>
    <rPh sb="0" eb="1">
      <t>トイ</t>
    </rPh>
    <phoneticPr fontId="4"/>
  </si>
  <si>
    <t>（それぞれ１つに〇）</t>
    <phoneticPr fontId="4"/>
  </si>
  <si>
    <t>　　　（職種ごとに「１」～「６」に○を１つ付けてください）</t>
    <phoneticPr fontId="4"/>
  </si>
  <si>
    <t>　　　※資格保有者ではなく、その仕事（職種）に就く方でお考えください。</t>
    <phoneticPr fontId="4"/>
  </si>
  <si>
    <t>過剰である</t>
  </si>
  <si>
    <t>充足している</t>
    <phoneticPr fontId="4"/>
  </si>
  <si>
    <t>やや不足</t>
  </si>
  <si>
    <t>大きく不足
している</t>
    <phoneticPr fontId="4"/>
  </si>
  <si>
    <t>わからない</t>
  </si>
  <si>
    <t>当該職種は
いない</t>
    <phoneticPr fontId="4"/>
  </si>
  <si>
    <t>①訪問介護員</t>
    <phoneticPr fontId="4"/>
  </si>
  <si>
    <t>②サービス提供責任者</t>
    <phoneticPr fontId="4"/>
  </si>
  <si>
    <t>③介護職員（直接介護を行う人）</t>
    <phoneticPr fontId="4"/>
  </si>
  <si>
    <t>④看護職員</t>
    <phoneticPr fontId="4"/>
  </si>
  <si>
    <t>⑤生活相談員</t>
    <phoneticPr fontId="4"/>
  </si>
  <si>
    <t>⑦ケアマネジャー（計画作成担当者）</t>
    <phoneticPr fontId="4"/>
  </si>
  <si>
    <t>⑧介護助手（介護職員を補助する人）</t>
    <phoneticPr fontId="4"/>
  </si>
  <si>
    <t>問６　貴事業所の介護職員採用において重視している点についてお答えください。</t>
    <rPh sb="3" eb="4">
      <t>キ</t>
    </rPh>
    <rPh sb="4" eb="7">
      <t>ジギョウショ</t>
    </rPh>
    <rPh sb="8" eb="10">
      <t>カイゴ</t>
    </rPh>
    <rPh sb="10" eb="12">
      <t>ショクイン</t>
    </rPh>
    <rPh sb="12" eb="14">
      <t>サイヨウ</t>
    </rPh>
    <rPh sb="18" eb="20">
      <t>ジュウシ</t>
    </rPh>
    <rPh sb="24" eb="25">
      <t>テン</t>
    </rPh>
    <rPh sb="30" eb="31">
      <t>コタ</t>
    </rPh>
    <phoneticPr fontId="4"/>
  </si>
  <si>
    <t>１．介護福祉士等の有資格者</t>
    <phoneticPr fontId="2"/>
  </si>
  <si>
    <t>３．面接時における人物評価</t>
    <phoneticPr fontId="4"/>
  </si>
  <si>
    <t>２．介護事業所における実務経験</t>
    <phoneticPr fontId="2"/>
  </si>
  <si>
    <t>４．特にこだわりはない(充足を優先)</t>
    <rPh sb="2" eb="3">
      <t>トク</t>
    </rPh>
    <rPh sb="12" eb="14">
      <t>ジュウソク</t>
    </rPh>
    <rPh sb="15" eb="17">
      <t>ユウセン</t>
    </rPh>
    <phoneticPr fontId="4"/>
  </si>
  <si>
    <t>問７　この１年間における職員の定着について、おおむねどのような状況ですか。</t>
    <rPh sb="0" eb="1">
      <t>トイ</t>
    </rPh>
    <phoneticPr fontId="4"/>
  </si>
  <si>
    <t>１．定着し安定している</t>
    <rPh sb="2" eb="4">
      <t>テイチャク</t>
    </rPh>
    <rPh sb="5" eb="7">
      <t>アンテイ</t>
    </rPh>
    <phoneticPr fontId="2"/>
  </si>
  <si>
    <t>２．たまに離職者がいるが、ほぼ安定している</t>
    <phoneticPr fontId="2"/>
  </si>
  <si>
    <t>３．離職者が多く、不安定である</t>
    <phoneticPr fontId="2"/>
  </si>
  <si>
    <t>４．その他</t>
    <rPh sb="1" eb="2">
      <t>マッタ</t>
    </rPh>
    <phoneticPr fontId="2"/>
  </si>
  <si>
    <t>（</t>
    <phoneticPr fontId="4"/>
  </si>
  <si>
    <t>）</t>
    <phoneticPr fontId="4"/>
  </si>
  <si>
    <r>
      <t>問８　採用時にどのような方法を活用していますか。</t>
    </r>
    <r>
      <rPr>
        <b/>
        <u/>
        <sz val="10"/>
        <color theme="1"/>
        <rFont val="Yu Gothic"/>
        <family val="3"/>
        <charset val="128"/>
        <scheme val="minor"/>
      </rPr>
      <t>（あてはまる項目全てに〇）</t>
    </r>
    <rPh sb="0" eb="1">
      <t>トイ</t>
    </rPh>
    <rPh sb="3" eb="6">
      <t>サイヨウジ</t>
    </rPh>
    <rPh sb="12" eb="14">
      <t>ホウホウ</t>
    </rPh>
    <rPh sb="15" eb="17">
      <t>カツヨウ</t>
    </rPh>
    <phoneticPr fontId="4"/>
  </si>
  <si>
    <t>１．教育機関への働きかけ</t>
    <phoneticPr fontId="4"/>
  </si>
  <si>
    <t>２．ハローワーク</t>
    <phoneticPr fontId="4"/>
  </si>
  <si>
    <t>３．求人媒体・広告（折込チラシ、webサイト等）</t>
    <phoneticPr fontId="4"/>
  </si>
  <si>
    <t>４．事業者（法人）のホームページ</t>
    <phoneticPr fontId="4"/>
  </si>
  <si>
    <t>５．人材派遣（雇用主は派遣会社）</t>
    <phoneticPr fontId="4"/>
  </si>
  <si>
    <t>６．人材紹介（雇用主は就労先）</t>
    <phoneticPr fontId="4"/>
  </si>
  <si>
    <t>７．職員や知人からの紹介</t>
    <phoneticPr fontId="4"/>
  </si>
  <si>
    <t>８．採用説明会や職場体験の実施</t>
    <phoneticPr fontId="4"/>
  </si>
  <si>
    <t>９．その他</t>
    <phoneticPr fontId="4"/>
  </si>
  <si>
    <t>問９　過去１年間に採用した職員の人数や質をどのように評価していますか。</t>
    <rPh sb="0" eb="1">
      <t>トイ</t>
    </rPh>
    <phoneticPr fontId="4"/>
  </si>
  <si>
    <t>１．人数・質ともに確保できている</t>
    <rPh sb="2" eb="4">
      <t>ニンズウ</t>
    </rPh>
    <rPh sb="5" eb="6">
      <t>シツ</t>
    </rPh>
    <rPh sb="9" eb="11">
      <t>カクホ</t>
    </rPh>
    <phoneticPr fontId="2"/>
  </si>
  <si>
    <t>２．人数は確保できているが、質には満足していない</t>
    <phoneticPr fontId="2"/>
  </si>
  <si>
    <t>３．質には満足だが、人数は確保できていない</t>
    <phoneticPr fontId="2"/>
  </si>
  <si>
    <t>４．人数・質ともに確保できていない</t>
    <rPh sb="1" eb="2">
      <t>マッタ</t>
    </rPh>
    <phoneticPr fontId="2"/>
  </si>
  <si>
    <t>５．過去1年間、従業員は採用していない</t>
    <rPh sb="1" eb="2">
      <t>マッタ</t>
    </rPh>
    <phoneticPr fontId="2"/>
  </si>
  <si>
    <r>
      <t>問10　職員が不足し、充足しない場合はどのように対応していますか。</t>
    </r>
    <r>
      <rPr>
        <b/>
        <u/>
        <sz val="10"/>
        <color theme="1"/>
        <rFont val="Yu Gothic"/>
        <family val="3"/>
        <charset val="128"/>
        <scheme val="minor"/>
      </rPr>
      <t>（あてはまる項目全てに〇）</t>
    </r>
    <rPh sb="0" eb="1">
      <t>トイ</t>
    </rPh>
    <rPh sb="4" eb="6">
      <t>ショクイン</t>
    </rPh>
    <rPh sb="7" eb="9">
      <t>フソク</t>
    </rPh>
    <rPh sb="11" eb="13">
      <t>ジュウソク</t>
    </rPh>
    <rPh sb="16" eb="18">
      <t>バアイ</t>
    </rPh>
    <rPh sb="24" eb="26">
      <t>タイオウ</t>
    </rPh>
    <phoneticPr fontId="4"/>
  </si>
  <si>
    <t>１．サービス利用者を減らしている</t>
  </si>
  <si>
    <t>２．法人内の他の事業所から配置転換している</t>
  </si>
  <si>
    <t>３．人材派遣会社に職員派遣を依頼している</t>
  </si>
  <si>
    <t>４．人材紹介で職員を雇用している</t>
  </si>
  <si>
    <t>５．各職員の勤務時間やシフトを調整している</t>
  </si>
  <si>
    <t>６．特に対応していない（対応の必要がない）</t>
  </si>
  <si>
    <t>７．定年を延長している</t>
  </si>
  <si>
    <t>８．その他</t>
    <phoneticPr fontId="4"/>
  </si>
  <si>
    <r>
      <t>問11　職員の離職防止や定着促進のために、どのような取組をしていますか。</t>
    </r>
    <r>
      <rPr>
        <b/>
        <u/>
        <sz val="10"/>
        <color theme="1"/>
        <rFont val="Yu Gothic"/>
        <family val="3"/>
        <charset val="128"/>
        <scheme val="minor"/>
      </rPr>
      <t>（あてはまる項目全てに〇）</t>
    </r>
    <rPh sb="0" eb="1">
      <t>トイ</t>
    </rPh>
    <rPh sb="4" eb="6">
      <t>ショクイン</t>
    </rPh>
    <rPh sb="7" eb="9">
      <t>リショク</t>
    </rPh>
    <rPh sb="9" eb="11">
      <t>ボウシ</t>
    </rPh>
    <rPh sb="12" eb="14">
      <t>テイチャク</t>
    </rPh>
    <rPh sb="14" eb="16">
      <t>ソクシン</t>
    </rPh>
    <rPh sb="26" eb="28">
      <t>トリクミ</t>
    </rPh>
    <phoneticPr fontId="4"/>
  </si>
  <si>
    <t>１．労働環境（有給休暇のとりやすさ等）や労働条件（勤務体制等）の改善</t>
    <phoneticPr fontId="4"/>
  </si>
  <si>
    <t>２．賃金水準の向上や各種手当の支給</t>
  </si>
  <si>
    <t>３．新人の指導担当・アドバイザーの設置</t>
    <phoneticPr fontId="4"/>
  </si>
  <si>
    <t>４．悩み、不安などの相談窓口を設置</t>
    <phoneticPr fontId="4"/>
  </si>
  <si>
    <t>５．スキルアップのための研修等の実施</t>
    <phoneticPr fontId="4"/>
  </si>
  <si>
    <t>６．福利厚生を充実させ、職場内の交流を深めている</t>
  </si>
  <si>
    <t>７．介護ロボットやＩＣＴの導入等により負担を軽減している</t>
  </si>
  <si>
    <t>８．特にない</t>
  </si>
  <si>
    <t>９．その他</t>
  </si>
  <si>
    <t>貴事業所についてご記入ください。</t>
    <rPh sb="0" eb="1">
      <t>キ</t>
    </rPh>
    <rPh sb="1" eb="4">
      <t>ジギョウショ</t>
    </rPh>
    <rPh sb="9" eb="11">
      <t>キニュウ</t>
    </rPh>
    <phoneticPr fontId="4"/>
  </si>
  <si>
    <t>事業所名</t>
    <rPh sb="0" eb="4">
      <t>ジギョウショメイ</t>
    </rPh>
    <phoneticPr fontId="4"/>
  </si>
  <si>
    <t>ご担当者氏名</t>
    <rPh sb="1" eb="4">
      <t>タントウシャ</t>
    </rPh>
    <rPh sb="4" eb="6">
      <t>シメイ</t>
    </rPh>
    <phoneticPr fontId="4"/>
  </si>
  <si>
    <t>電話番号</t>
    <rPh sb="0" eb="4">
      <t>デンワバンゴウ</t>
    </rPh>
    <phoneticPr fontId="4"/>
  </si>
  <si>
    <t>Eメールアドレス</t>
    <phoneticPr fontId="4"/>
  </si>
  <si>
    <t>調査は以上となります。ご協力ありがとうございました。</t>
    <rPh sb="0" eb="2">
      <t>チョウサ</t>
    </rPh>
    <rPh sb="3" eb="5">
      <t>イジョウ</t>
    </rPh>
    <rPh sb="12" eb="14">
      <t>キョウリョク</t>
    </rPh>
    <phoneticPr fontId="4"/>
  </si>
  <si>
    <t>70歳以上</t>
    <rPh sb="2" eb="3">
      <t>サイ</t>
    </rPh>
    <rPh sb="3" eb="5">
      <t>イジョウ</t>
    </rPh>
    <phoneticPr fontId="4"/>
  </si>
  <si>
    <t>問２-２　資格毎の人数についてお答えください。※重複回答可</t>
    <rPh sb="0" eb="1">
      <t>トイ</t>
    </rPh>
    <rPh sb="5" eb="7">
      <t>シカク</t>
    </rPh>
    <rPh sb="7" eb="8">
      <t>ゴト</t>
    </rPh>
    <rPh sb="9" eb="11">
      <t>ニンズウ</t>
    </rPh>
    <phoneticPr fontId="4"/>
  </si>
  <si>
    <r>
      <t>過去１年間（令和7年1月1日～令和7年12月31日）の介護職員の採用者数と離職者数を、常勤・非常勤別にお答えください。外国人人材も含めてご回答ください。</t>
    </r>
    <r>
      <rPr>
        <b/>
        <u/>
        <sz val="10"/>
        <rFont val="Yu Gothic"/>
        <family val="3"/>
        <charset val="128"/>
        <scheme val="minor"/>
      </rPr>
      <t>（数値を記入）</t>
    </r>
    <rPh sb="43" eb="45">
      <t>ジョウキン</t>
    </rPh>
    <rPh sb="46" eb="49">
      <t>ヒジョウキン</t>
    </rPh>
    <rPh sb="49" eb="50">
      <t>ベツ</t>
    </rPh>
    <rPh sb="77" eb="79">
      <t>スウチ</t>
    </rPh>
    <rPh sb="80" eb="82">
      <t>キニュウ</t>
    </rPh>
    <phoneticPr fontId="2"/>
  </si>
  <si>
    <t>⑥PT・OT・ST（機能訓練指導員等）</t>
    <phoneticPr fontId="4"/>
  </si>
  <si>
    <t>　　　「１．過剰である」→利用者数に対し職員の人数が過剰である（シフトの削減を検討している等）</t>
    <phoneticPr fontId="2"/>
  </si>
  <si>
    <t>　　　「３．やや不足」→急な欠員等への対応は困難である</t>
    <phoneticPr fontId="2"/>
  </si>
  <si>
    <t>　　　「４．大きく不足している」→サービス提供に支障が出ている（利用人数やサービス提供時間を調整している等）</t>
    <phoneticPr fontId="2"/>
  </si>
  <si>
    <t>　　　（施策や事業ごとに「１」～「４」に○を１つ付けてください）</t>
    <phoneticPr fontId="4"/>
  </si>
  <si>
    <t>問12　現在、市が提供している認知症施策や支援について、知っていますか。</t>
    <rPh sb="0" eb="1">
      <t>トイ</t>
    </rPh>
    <phoneticPr fontId="4"/>
  </si>
  <si>
    <t>知らない</t>
    <phoneticPr fontId="4"/>
  </si>
  <si>
    <t>①認知症サポータ―養成講座</t>
    <phoneticPr fontId="4"/>
  </si>
  <si>
    <t>②チームオレンジ</t>
    <phoneticPr fontId="4"/>
  </si>
  <si>
    <t>③認知症簡易チェックサイト</t>
    <phoneticPr fontId="4"/>
  </si>
  <si>
    <t>④徘徊高齢者等位置探索システム（GPS) 利用費助成事業</t>
    <phoneticPr fontId="4"/>
  </si>
  <si>
    <t>⑤認知症高齢者等見守りシール</t>
    <phoneticPr fontId="4"/>
  </si>
  <si>
    <t>⑥君津市認知症ガイドブック</t>
    <phoneticPr fontId="4"/>
  </si>
  <si>
    <t>⑦認知症初期集中支援チーム</t>
    <phoneticPr fontId="4"/>
  </si>
  <si>
    <t>⑧認知症高齢者グループホーム家賃等助成事業</t>
    <phoneticPr fontId="4"/>
  </si>
  <si>
    <t>⑨認知症介護家族支援（家族会）</t>
    <phoneticPr fontId="4"/>
  </si>
  <si>
    <t>利用・参加
している
（したことがある）</t>
    <phoneticPr fontId="2"/>
  </si>
  <si>
    <t>今後利用・
参加したい</t>
    <phoneticPr fontId="4"/>
  </si>
  <si>
    <t>利用・
参加する意向はない</t>
    <phoneticPr fontId="2"/>
  </si>
  <si>
    <t>問13　認知症支援の充実に向けて、行政に特に支援してほしい内容を教えてください。</t>
    <rPh sb="4" eb="7">
      <t>ニンチショウ</t>
    </rPh>
    <rPh sb="7" eb="9">
      <t>シエン</t>
    </rPh>
    <rPh sb="10" eb="12">
      <t>ジュウジツ</t>
    </rPh>
    <rPh sb="13" eb="14">
      <t>ム</t>
    </rPh>
    <rPh sb="17" eb="19">
      <t>ギョウセイ</t>
    </rPh>
    <rPh sb="20" eb="21">
      <t>トク</t>
    </rPh>
    <rPh sb="22" eb="24">
      <t>シエン</t>
    </rPh>
    <rPh sb="29" eb="31">
      <t>ナイヨウ</t>
    </rPh>
    <rPh sb="32" eb="33">
      <t>オシ</t>
    </rPh>
    <phoneticPr fontId="4"/>
  </si>
  <si>
    <t>１．介護者向け支援の充実</t>
    <phoneticPr fontId="2"/>
  </si>
  <si>
    <t>２．本人同士の交流の場づくり</t>
    <phoneticPr fontId="2"/>
  </si>
  <si>
    <t>３．支援関係者間の連携</t>
    <phoneticPr fontId="2"/>
  </si>
  <si>
    <t>４．認知症の普及啓発</t>
    <phoneticPr fontId="2"/>
  </si>
  <si>
    <t>５．本人の声を聴く場や活躍できる場の開設</t>
    <phoneticPr fontId="4"/>
  </si>
  <si>
    <t>６．相談窓口の周知</t>
    <phoneticPr fontId="2"/>
  </si>
  <si>
    <t>７．望む支援はない、わからない</t>
    <phoneticPr fontId="2"/>
  </si>
  <si>
    <t>８．その他</t>
    <rPh sb="4" eb="5">
      <t>タ</t>
    </rPh>
    <phoneticPr fontId="2"/>
  </si>
  <si>
    <t>１．十分である</t>
    <rPh sb="2" eb="4">
      <t>ジュウブン</t>
    </rPh>
    <phoneticPr fontId="2"/>
  </si>
  <si>
    <t>問14　認知症高齢者や家族の困りごとに対する、行政の支援や連携体制についてどのように感じていますか。</t>
    <rPh sb="0" eb="1">
      <t>トイ</t>
    </rPh>
    <phoneticPr fontId="4"/>
  </si>
  <si>
    <t>問15　採用や人材定着に関する課題やご意見をご回答ください。（自由記述）</t>
    <rPh sb="0" eb="1">
      <t>トイ</t>
    </rPh>
    <rPh sb="4" eb="6">
      <t>サイヨウ</t>
    </rPh>
    <rPh sb="7" eb="9">
      <t>ジンザイ</t>
    </rPh>
    <rPh sb="9" eb="11">
      <t>テイチャク</t>
    </rPh>
    <rPh sb="12" eb="13">
      <t>カン</t>
    </rPh>
    <rPh sb="15" eb="17">
      <t>カダイ</t>
    </rPh>
    <rPh sb="19" eb="21">
      <t>イケン</t>
    </rPh>
    <rPh sb="23" eb="25">
      <t>カイトウ</t>
    </rPh>
    <rPh sb="31" eb="35">
      <t>ジユウキジュツ</t>
    </rPh>
    <phoneticPr fontId="2"/>
  </si>
  <si>
    <t>君津市で実施する高齢者福祉事業は、市ホームページに掲載しています。興味のある方はぜひご覧ください。</t>
    <phoneticPr fontId="2"/>
  </si>
  <si>
    <t>https://www.city.kimitsu.lg.jp/soshiki/113/55907.html</t>
    <phoneticPr fontId="2"/>
  </si>
  <si>
    <t>　　　「２．充足している」→必要な人員が十分に確保されている</t>
    <phoneticPr fontId="2"/>
  </si>
  <si>
    <t>２．おおむね十分である</t>
    <phoneticPr fontId="2"/>
  </si>
  <si>
    <t>３．やや不十分である</t>
    <phoneticPr fontId="2"/>
  </si>
  <si>
    <t>４．不十分である</t>
    <phoneticPr fontId="4"/>
  </si>
  <si>
    <t>５．わからない</t>
    <phoneticPr fontId="4"/>
  </si>
  <si>
    <t>種別</t>
  </si>
  <si>
    <t>SA</t>
    <phoneticPr fontId="26"/>
  </si>
  <si>
    <t>FA</t>
    <phoneticPr fontId="26"/>
  </si>
  <si>
    <t>S_FA</t>
    <phoneticPr fontId="26"/>
  </si>
  <si>
    <t>MA</t>
    <phoneticPr fontId="26"/>
  </si>
  <si>
    <t>M_FA</t>
    <phoneticPr fontId="26"/>
  </si>
  <si>
    <t>タイトル</t>
  </si>
  <si>
    <t>問１ 該当するサービス種別（介護予防を含む）を、ご回答ください。※本調査票の送付先（メール又は郵送先の宛名となっている事業所）で行うサービスについて、ご回答ください。</t>
  </si>
  <si>
    <t>問２－１ ①常勤職員_男性</t>
  </si>
  <si>
    <t>問２－１ ①常勤職員_女性</t>
  </si>
  <si>
    <t>問２－１ ②非常勤職員_男性</t>
  </si>
  <si>
    <t>問２－１ ②非常勤職員_女性</t>
  </si>
  <si>
    <t>問２－１ ③派遣職員_男性</t>
  </si>
  <si>
    <t>問２－１ ③派遣職員_女性</t>
  </si>
  <si>
    <t>問２－１ ④外国人職員_男性</t>
  </si>
  <si>
    <t>問２－１ ④外国人職員_女性</t>
  </si>
  <si>
    <t>問２－１ ⑤合計_男性</t>
  </si>
  <si>
    <t>問２－１ ⑤合計_女性</t>
  </si>
  <si>
    <t>問２－１ ⑤合計_総人数</t>
  </si>
  <si>
    <t>問２－１ ①20歳未満</t>
  </si>
  <si>
    <t>問２－１ ②20代</t>
  </si>
  <si>
    <t>問２－１ ③30代</t>
  </si>
  <si>
    <t>問２－１ ④40代</t>
  </si>
  <si>
    <t>問２－１ ⑤50代</t>
  </si>
  <si>
    <t>問２－１ ⑥60代</t>
  </si>
  <si>
    <t>問２－１ ⑦70歳以上</t>
  </si>
  <si>
    <t>問２－１ ⑧合計</t>
  </si>
  <si>
    <t>問２－２ ①介護福祉士_常勤</t>
  </si>
  <si>
    <t>問２－２ ①介護福祉士_非常勤</t>
  </si>
  <si>
    <t>問２－２ ②介護職員実務者研修修了者_常勤</t>
  </si>
  <si>
    <t>問２－２ ②介護職員実務者研修修了者_非常勤</t>
  </si>
  <si>
    <t>問２－２ ③介護職員初任者研修修了者_常勤</t>
  </si>
  <si>
    <t>問２－２ ③介護職員初任者研修修了者_非常勤</t>
  </si>
  <si>
    <t>問２－２ ④社会福祉主事（社会福祉士等）_常勤</t>
  </si>
  <si>
    <t>問２－２ ④社会福祉主事（社会福祉士等）_非常勤</t>
  </si>
  <si>
    <t>問２－２ ⑤介護支援専門員_常勤</t>
  </si>
  <si>
    <t>問２－２ ⑤介護支援専門員_非常勤</t>
  </si>
  <si>
    <t>問２－２ ⑥保健師_常勤</t>
  </si>
  <si>
    <t>問２－２ ⑥保健師_非常勤</t>
  </si>
  <si>
    <t>問２－２ ⑦看護師_常勤</t>
  </si>
  <si>
    <t>問２－２ ⑦看護師_非常勤</t>
  </si>
  <si>
    <t>問２－２ ⑧准看護師_常勤</t>
  </si>
  <si>
    <t>問２－２ ⑧准看護師_非常勤</t>
  </si>
  <si>
    <t>問２－２ ⑨無資格の介護職員_常勤</t>
  </si>
  <si>
    <t>問２－２ ⑨無資格の介護職員_非常勤</t>
  </si>
  <si>
    <t>問２－２ ⑩その他_常勤</t>
  </si>
  <si>
    <t>問２－２ ⑩その他_非常勤</t>
  </si>
  <si>
    <t>問２－３ 貴事業所は開設から１年以上経過していますか。</t>
  </si>
  <si>
    <t>問２－４ ①採用者数_常勤職員</t>
  </si>
  <si>
    <t>問２－４ ①採用者数_非常勤職員</t>
  </si>
  <si>
    <t>問２－４ ①採用者数_合計</t>
  </si>
  <si>
    <t>問２－４ ②離職者数_常勤職員</t>
  </si>
  <si>
    <t>問２－４ ②離職者数_非常勤職員</t>
  </si>
  <si>
    <t>問２－４ ②離職者数_合計</t>
  </si>
  <si>
    <t>問３ 外国人人材の雇用についてお答えください。</t>
  </si>
  <si>
    <t>問４ 現在の事業所の経営状況について、最も近いものをお選びください。</t>
  </si>
  <si>
    <t>問５ ①訪問介護員</t>
  </si>
  <si>
    <t>問５ ②サービス提供責任者</t>
  </si>
  <si>
    <t>問５ ③介護職員（直接介護を行う人）</t>
  </si>
  <si>
    <t>問５ ④看護職員</t>
  </si>
  <si>
    <t>問５ ⑤生活相談員</t>
  </si>
  <si>
    <t>問５ ⑥PT・OT・ST（機能訓練指導員等）</t>
  </si>
  <si>
    <t>問５ ⑦ケアマネジャー（計画作成担当者）</t>
  </si>
  <si>
    <t>問５ ⑧介護助手（介護職員を補助する人）</t>
  </si>
  <si>
    <t>問６ 貴事業所の介護職員採用において重視している点についてお答えください。</t>
  </si>
  <si>
    <t>問７ この１年間における職員の定着について、おおむねどのような状況ですか。</t>
  </si>
  <si>
    <t>問７ この１年間における職員の定着について、おおむねどのような状況ですか。_FA</t>
  </si>
  <si>
    <t>問８ 採用時にどのような方法を活用していますか。（いくつでも）</t>
  </si>
  <si>
    <t>問８ 採用時にどのような方法を活用していますか。（いくつでも）_FA</t>
  </si>
  <si>
    <t>問９ 過去１年間に採用した職員の人数や質をどのように評価していますか。</t>
  </si>
  <si>
    <t>問10 職員が不足し、充足しない場合はどのように対応していますか。（いくつでも）</t>
  </si>
  <si>
    <t>問10 職員が不足し、充足しない場合はどのように対応していますか。（いくつでも）_FA</t>
  </si>
  <si>
    <t>問11 職員の離職防止や定着促進のために、どのような取組をしていますか。（いくつでも）</t>
  </si>
  <si>
    <t>問11 職員の離職防止や定着促進のために、どのような取組をしていますか。（いくつでも）_FA</t>
  </si>
  <si>
    <t>問12 ①認知症サポーター養成講座</t>
  </si>
  <si>
    <t>問12 ②チームオレンジ</t>
  </si>
  <si>
    <t>問12 ③認知症簡易チェックサイト</t>
  </si>
  <si>
    <t>問12 ④徘徊高齢者等位置探索システム（GPS）利用費助成事業</t>
  </si>
  <si>
    <t>問12 ⑤認知症高齢者等見守りシール</t>
  </si>
  <si>
    <t>問12 ⑥君津市認知症ガイドブック</t>
  </si>
  <si>
    <t>問12 ⑦認知症初期集中支援チーム</t>
  </si>
  <si>
    <t>問12 ⑧認知症高齢者グループホーム家賃等助成事業</t>
  </si>
  <si>
    <t>問12 ⑨認知症介護家族支援（家族会）</t>
  </si>
  <si>
    <t>問13 認知症高齢者の充実に向けて、行政に特に支援してほしい内容を教えてください。</t>
  </si>
  <si>
    <t>問13 認知症高齢者の充実に向けて、行政に特に支援してほしい内容を教えてください。_FA</t>
  </si>
  <si>
    <t>問14 認知症高齢者や家族の困りごとに対する、行政の支援や連携体制についてどのように感じていますか。</t>
  </si>
  <si>
    <t>問15 採用や人材定着に関する課題やご意見をご回答ください。（自由記述）</t>
  </si>
  <si>
    <t>事業所名</t>
  </si>
  <si>
    <t>ご担当者氏名</t>
  </si>
  <si>
    <t>電話番号</t>
  </si>
  <si>
    <t>Eメールアドレス</t>
  </si>
  <si>
    <t>キー</t>
    <phoneticPr fontId="26"/>
  </si>
  <si>
    <t>Q1</t>
    <phoneticPr fontId="26"/>
  </si>
  <si>
    <t>Q2.1.1</t>
    <phoneticPr fontId="26"/>
  </si>
  <si>
    <t>Q2.1.2</t>
    <phoneticPr fontId="26"/>
  </si>
  <si>
    <t>Q2.1.3</t>
    <phoneticPr fontId="26"/>
  </si>
  <si>
    <t>Q2.1.4</t>
    <phoneticPr fontId="26"/>
  </si>
  <si>
    <t>Q2.1.5</t>
    <phoneticPr fontId="26"/>
  </si>
  <si>
    <t>Q2.1.6</t>
    <phoneticPr fontId="26"/>
  </si>
  <si>
    <t>Q2.1.7</t>
    <phoneticPr fontId="26"/>
  </si>
  <si>
    <t>Q2.1.8</t>
    <phoneticPr fontId="26"/>
  </si>
  <si>
    <t>Q2.1.9</t>
    <phoneticPr fontId="26"/>
  </si>
  <si>
    <t>Q2.1.10</t>
    <phoneticPr fontId="26"/>
  </si>
  <si>
    <t>Q2.1.11</t>
    <phoneticPr fontId="26"/>
  </si>
  <si>
    <t>Q2.1.12</t>
    <phoneticPr fontId="26"/>
  </si>
  <si>
    <t>Q2.1.13</t>
    <phoneticPr fontId="26"/>
  </si>
  <si>
    <t>Q2.1.14</t>
    <phoneticPr fontId="26"/>
  </si>
  <si>
    <t>Q2.1.15</t>
    <phoneticPr fontId="26"/>
  </si>
  <si>
    <t>Q2.1.16</t>
    <phoneticPr fontId="26"/>
  </si>
  <si>
    <t>Q2.1.17</t>
    <phoneticPr fontId="26"/>
  </si>
  <si>
    <t>Q2.1.18</t>
    <phoneticPr fontId="26"/>
  </si>
  <si>
    <t>Q2.1.19</t>
    <phoneticPr fontId="26"/>
  </si>
  <si>
    <t>Q2.2.1</t>
    <phoneticPr fontId="26"/>
  </si>
  <si>
    <t>Q2.2.11</t>
    <phoneticPr fontId="26"/>
  </si>
  <si>
    <t>Q2.2.2</t>
    <phoneticPr fontId="26"/>
  </si>
  <si>
    <t>Q2.2.12</t>
    <phoneticPr fontId="26"/>
  </si>
  <si>
    <t>Q2.2.3</t>
    <phoneticPr fontId="26"/>
  </si>
  <si>
    <t>Q2.2.13</t>
    <phoneticPr fontId="26"/>
  </si>
  <si>
    <t>Q2.2.4</t>
    <phoneticPr fontId="26"/>
  </si>
  <si>
    <t>Q2.2.14</t>
    <phoneticPr fontId="26"/>
  </si>
  <si>
    <t>Q2.2.5</t>
    <phoneticPr fontId="26"/>
  </si>
  <si>
    <t>Q2.2.15</t>
    <phoneticPr fontId="26"/>
  </si>
  <si>
    <t>Q2.2.6</t>
    <phoneticPr fontId="26"/>
  </si>
  <si>
    <t>Q2.2.16</t>
    <phoneticPr fontId="26"/>
  </si>
  <si>
    <t>Q2.2.7</t>
    <phoneticPr fontId="26"/>
  </si>
  <si>
    <t>Q2.2.17</t>
    <phoneticPr fontId="26"/>
  </si>
  <si>
    <t>Q2.2.8</t>
    <phoneticPr fontId="26"/>
  </si>
  <si>
    <t>Q2.2.18</t>
    <phoneticPr fontId="26"/>
  </si>
  <si>
    <t>Q2.2.9</t>
    <phoneticPr fontId="26"/>
  </si>
  <si>
    <t>Q2.2.19</t>
    <phoneticPr fontId="26"/>
  </si>
  <si>
    <t>Q2.2.10</t>
    <phoneticPr fontId="26"/>
  </si>
  <si>
    <t>Q2.2.20</t>
    <phoneticPr fontId="26"/>
  </si>
  <si>
    <t>Q2.3</t>
    <phoneticPr fontId="26"/>
  </si>
  <si>
    <t>Q2.4.1</t>
    <phoneticPr fontId="26"/>
  </si>
  <si>
    <t>Q2.4.2</t>
    <phoneticPr fontId="26"/>
  </si>
  <si>
    <t>Q2.4.3</t>
    <phoneticPr fontId="26"/>
  </si>
  <si>
    <t>Q2.4.4</t>
    <phoneticPr fontId="26"/>
  </si>
  <si>
    <t>Q2.4.5</t>
    <phoneticPr fontId="26"/>
  </si>
  <si>
    <t>Q2.4.6</t>
    <phoneticPr fontId="26"/>
  </si>
  <si>
    <t>Q3</t>
    <phoneticPr fontId="26"/>
  </si>
  <si>
    <t>Q4</t>
    <phoneticPr fontId="26"/>
  </si>
  <si>
    <t>Q5.1</t>
    <phoneticPr fontId="26"/>
  </si>
  <si>
    <t>Q5.2</t>
    <phoneticPr fontId="26"/>
  </si>
  <si>
    <t>Q5.3</t>
    <phoneticPr fontId="26"/>
  </si>
  <si>
    <t>Q5.4</t>
    <phoneticPr fontId="26"/>
  </si>
  <si>
    <t>Q5.5</t>
    <phoneticPr fontId="26"/>
  </si>
  <si>
    <t>Q5.6</t>
    <phoneticPr fontId="26"/>
  </si>
  <si>
    <t>Q5.7</t>
    <phoneticPr fontId="26"/>
  </si>
  <si>
    <t>Q5.8</t>
    <phoneticPr fontId="26"/>
  </si>
  <si>
    <t>Q6</t>
    <phoneticPr fontId="26"/>
  </si>
  <si>
    <t>Q7</t>
    <phoneticPr fontId="26"/>
  </si>
  <si>
    <t>Q7_FA</t>
    <phoneticPr fontId="26"/>
  </si>
  <si>
    <t>Q8</t>
    <phoneticPr fontId="26"/>
  </si>
  <si>
    <t>Q8_FA</t>
    <phoneticPr fontId="26"/>
  </si>
  <si>
    <t>Q9</t>
    <phoneticPr fontId="26"/>
  </si>
  <si>
    <t>Q10</t>
    <phoneticPr fontId="26"/>
  </si>
  <si>
    <t>Q10_FA</t>
    <phoneticPr fontId="26"/>
  </si>
  <si>
    <t>Q11</t>
    <phoneticPr fontId="26"/>
  </si>
  <si>
    <t>Q11_FA</t>
    <phoneticPr fontId="26"/>
  </si>
  <si>
    <t>Q12.1</t>
    <phoneticPr fontId="26"/>
  </si>
  <si>
    <t>Q12.2</t>
    <phoneticPr fontId="26"/>
  </si>
  <si>
    <t>Q12.3</t>
    <phoneticPr fontId="26"/>
  </si>
  <si>
    <t>Q12.4</t>
    <phoneticPr fontId="26"/>
  </si>
  <si>
    <t>Q12.5</t>
    <phoneticPr fontId="26"/>
  </si>
  <si>
    <t>Q12.6</t>
    <phoneticPr fontId="26"/>
  </si>
  <si>
    <t>Q12.7</t>
    <phoneticPr fontId="26"/>
  </si>
  <si>
    <t>Q12.8</t>
    <phoneticPr fontId="26"/>
  </si>
  <si>
    <t>Q12.9</t>
    <phoneticPr fontId="26"/>
  </si>
  <si>
    <t>Q13</t>
    <phoneticPr fontId="26"/>
  </si>
  <si>
    <t>Q13_FA</t>
    <phoneticPr fontId="26"/>
  </si>
  <si>
    <t>Q14</t>
    <phoneticPr fontId="26"/>
  </si>
  <si>
    <t>Q15</t>
    <phoneticPr fontId="26"/>
  </si>
  <si>
    <t>F1</t>
    <phoneticPr fontId="26"/>
  </si>
  <si>
    <t>F2</t>
    <phoneticPr fontId="26"/>
  </si>
  <si>
    <t>F3</t>
    <phoneticPr fontId="26"/>
  </si>
  <si>
    <t>F4</t>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</si>
</sst>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7">
    <font>
      <sz val="11"/>
      <color theme="1"/>
      <name val="Yu Gothic"/>
      <family val="2"/>
      <scheme val="minor"/>
    </font>
    <font>
      <sz val="11"/>
      <color theme="0"/>
      <name val="Yu Gothic"/>
      <family val="2"/>
      <charset val="128"/>
      <scheme val="minor"/>
    </font>
    <font>
      <sz val="6"/>
      <name val="Yu Gothic"/>
      <family val="3"/>
      <charset val="128"/>
      <scheme val="minor"/>
    </font>
    <font>
      <sz val="14"/>
      <color theme="1"/>
      <name val="Yu Gothic"/>
      <family val="2"/>
      <charset val="128"/>
      <scheme val="minor"/>
    </font>
    <font>
      <sz val="6"/>
      <name val="Yu Gothic"/>
      <family val="2"/>
      <charset val="128"/>
      <scheme val="minor"/>
    </font>
    <font>
      <sz val="9"/>
      <color theme="1"/>
      <name val="Yu Gothic"/>
      <family val="3"/>
      <charset val="128"/>
      <scheme val="minor"/>
    </font>
    <font>
      <sz val="10"/>
      <color theme="1"/>
      <name val="Yu Gothic"/>
      <family val="3"/>
      <charset val="128"/>
      <scheme val="minor"/>
    </font>
    <font>
      <b/>
      <sz val="10"/>
      <name val="Yu Gothic"/>
      <family val="3"/>
      <charset val="128"/>
      <scheme val="minor"/>
    </font>
    <font>
      <sz val="10"/>
      <name val="Yu Gothic"/>
      <family val="3"/>
      <charset val="128"/>
      <scheme val="minor"/>
    </font>
    <font>
      <b/>
      <u/>
      <sz val="10"/>
      <name val="Yu Gothic"/>
      <family val="3"/>
      <charset val="128"/>
      <scheme val="minor"/>
    </font>
    <font>
      <sz val="9"/>
      <color theme="1"/>
      <name val="Yu Gothic"/>
      <family val="2"/>
      <charset val="128"/>
      <scheme val="minor"/>
    </font>
    <font>
      <b/>
      <u/>
      <sz val="9"/>
      <color theme="1"/>
      <name val="Yu Gothic"/>
      <family val="3"/>
      <charset val="128"/>
      <scheme val="minor"/>
    </font>
    <font>
      <b/>
      <u/>
      <sz val="9"/>
      <name val="Yu Gothic"/>
      <family val="3"/>
      <charset val="128"/>
      <scheme val="minor"/>
    </font>
    <font>
      <b/>
      <sz val="11"/>
      <color theme="1"/>
      <name val="Yu Gothic"/>
      <family val="3"/>
      <charset val="128"/>
      <scheme val="minor"/>
    </font>
    <font>
      <sz val="10"/>
      <color theme="1"/>
      <name val="Yu Gothic"/>
      <family val="2"/>
      <charset val="128"/>
      <scheme val="minor"/>
    </font>
    <font>
      <b/>
      <sz val="10"/>
      <color theme="1"/>
      <name val="Yu Gothic"/>
      <family val="3"/>
      <charset val="128"/>
      <scheme val="minor"/>
    </font>
    <font>
      <b/>
      <sz val="9"/>
      <color theme="1"/>
      <name val="Yu Gothic"/>
      <family val="3"/>
      <charset val="128"/>
      <scheme val="minor"/>
    </font>
    <font>
      <b/>
      <u/>
      <sz val="10"/>
      <color theme="1"/>
      <name val="Yu Gothic"/>
      <family val="3"/>
      <charset val="128"/>
      <scheme val="minor"/>
    </font>
    <font>
      <sz val="9"/>
      <color rgb="FFFF0000"/>
      <name val="Yu Gothic"/>
      <family val="3"/>
      <charset val="128"/>
      <scheme val="minor"/>
    </font>
    <font>
      <sz val="10"/>
      <color rgb="FFFF0000"/>
      <name val="Yu Gothic"/>
      <family val="3"/>
      <charset val="128"/>
      <scheme val="minor"/>
    </font>
    <font>
      <b/>
      <sz val="10"/>
      <color rgb="FFFF0000"/>
      <name val="Yu Gothic"/>
      <family val="3"/>
      <charset val="128"/>
      <scheme val="minor"/>
    </font>
    <font>
      <sz val="9"/>
      <name val="Yu Gothic"/>
      <family val="3"/>
      <charset val="128"/>
      <scheme val="minor"/>
    </font>
    <font>
      <sz val="10"/>
      <color theme="1"/>
      <name val="BIZ UDゴシック"/>
      <family val="3"/>
      <charset val="128"/>
    </font>
    <font>
      <u/>
      <sz val="11"/>
      <color theme="10"/>
      <name val="Yu Gothic"/>
      <family val="2"/>
      <scheme val="minor"/>
    </font>
    <font>
      <sz val="11"/>
      <color theme="1"/>
      <name val="ＭＳ ゴシック"/>
      <family val="3"/>
      <charset val="128"/>
    </font>
    <font>
      <sz val="10"/>
      <color theme="1"/>
      <name val="ＭＳ ゴシック"/>
      <family val="3"/>
      <charset val="128"/>
    </font>
    <font>
      <sz val="6"/>
      <name val="ＭＳ ゴシック"/>
      <family val="3"/>
      <charset val="128"/>
    </font>
  </fonts>
  <fills count="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2CC"/>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diagonal/>
    </border>
    <border>
      <left/>
      <right/>
      <top/>
      <bottom style="thin">
        <color indexed="64"/>
      </bottom>
      <diagonal/>
    </border>
    <border diagonalDown="1">
      <left/>
      <right style="thin">
        <color indexed="64"/>
      </right>
      <top style="thin">
        <color indexed="64"/>
      </top>
      <bottom style="thin">
        <color indexed="64"/>
      </bottom>
      <diagonal style="thin">
        <color indexed="64"/>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diagonalDown="1">
      <left/>
      <right/>
      <top/>
      <bottom/>
      <diagonal style="thin">
        <color indexed="64"/>
      </diagonal>
    </border>
    <border diagonalDown="1">
      <left/>
      <right style="thin">
        <color indexed="64"/>
      </right>
      <top/>
      <bottom style="thin">
        <color indexed="64"/>
      </bottom>
      <diagonal style="thin">
        <color indexed="64"/>
      </diagonal>
    </border>
    <border>
      <left style="thin">
        <color indexed="64"/>
      </left>
      <right/>
      <top/>
      <bottom style="thin">
        <color indexed="64"/>
      </bottom>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s>
  <cellStyleXfs count="3">
    <xf numFmtId="0" fontId="0" fillId="0" borderId="0"/>
    <xf numFmtId="0" fontId="23" fillId="0" borderId="0" applyNumberFormat="0" applyFill="0" applyBorder="0" applyAlignment="0" applyProtection="0"/>
    <xf numFmtId="0" fontId="24" fillId="0" borderId="0"/>
  </cellStyleXfs>
  <cellXfs count="119">
    <xf numFmtId="0" fontId="0" fillId="0" borderId="0" xfId="0"/>
    <xf numFmtId="0" fontId="0" fillId="2" borderId="0" xfId="0" applyFill="1" applyAlignment="1">
      <alignment vertical="center"/>
    </xf>
    <xf numFmtId="0" fontId="6" fillId="2" borderId="0" xfId="0" applyFont="1" applyFill="1" applyAlignment="1">
      <alignment vertical="center"/>
    </xf>
    <xf numFmtId="0" fontId="6" fillId="4" borderId="1" xfId="0" applyFont="1" applyFill="1" applyBorder="1" applyAlignment="1">
      <alignment vertical="center"/>
    </xf>
    <xf numFmtId="0" fontId="5" fillId="2" borderId="0" xfId="0" applyFont="1" applyFill="1" applyAlignment="1">
      <alignment vertical="center"/>
    </xf>
    <xf numFmtId="0" fontId="7" fillId="2" borderId="0" xfId="0" applyFont="1" applyFill="1" applyAlignment="1">
      <alignment vertical="center"/>
    </xf>
    <xf numFmtId="0" fontId="8" fillId="2" borderId="0" xfId="0" applyFont="1" applyFill="1" applyAlignment="1">
      <alignment vertical="center"/>
    </xf>
    <xf numFmtId="0" fontId="9" fillId="2" borderId="0" xfId="0" applyFont="1" applyFill="1" applyAlignment="1">
      <alignment vertical="center"/>
    </xf>
    <xf numFmtId="0" fontId="10" fillId="2" borderId="0" xfId="0" applyFont="1" applyFill="1" applyAlignment="1">
      <alignment vertical="center"/>
    </xf>
    <xf numFmtId="0" fontId="10" fillId="2" borderId="0" xfId="0" applyFont="1" applyFill="1" applyAlignment="1">
      <alignment vertical="center" wrapText="1"/>
    </xf>
    <xf numFmtId="0" fontId="13" fillId="4" borderId="1" xfId="0" applyFont="1" applyFill="1" applyBorder="1" applyAlignment="1" applyProtection="1">
      <alignment horizontal="center" vertical="center"/>
      <protection locked="0"/>
    </xf>
    <xf numFmtId="0" fontId="14" fillId="2" borderId="0" xfId="0" applyFont="1" applyFill="1" applyAlignment="1">
      <alignment vertical="center"/>
    </xf>
    <xf numFmtId="0" fontId="1" fillId="2" borderId="0" xfId="0" applyFont="1" applyFill="1" applyAlignment="1">
      <alignment vertical="center"/>
    </xf>
    <xf numFmtId="0" fontId="6" fillId="0" borderId="0" xfId="0" applyFont="1" applyAlignment="1">
      <alignment vertical="center"/>
    </xf>
    <xf numFmtId="0" fontId="15" fillId="2" borderId="0" xfId="0" applyFont="1" applyFill="1" applyAlignment="1">
      <alignment vertical="center"/>
    </xf>
    <xf numFmtId="0" fontId="13" fillId="2" borderId="0" xfId="0" applyFont="1" applyFill="1" applyAlignment="1">
      <alignment vertical="center"/>
    </xf>
    <xf numFmtId="0" fontId="15" fillId="0" borderId="0" xfId="0" applyFont="1" applyAlignment="1">
      <alignment vertical="center"/>
    </xf>
    <xf numFmtId="0" fontId="16" fillId="0" borderId="0" xfId="0" applyFont="1" applyAlignment="1">
      <alignment vertical="center"/>
    </xf>
    <xf numFmtId="0" fontId="0" fillId="0" borderId="0" xfId="0" applyAlignment="1">
      <alignment vertical="center"/>
    </xf>
    <xf numFmtId="0" fontId="17" fillId="0" borderId="0" xfId="0" applyFont="1" applyAlignment="1">
      <alignment vertical="center"/>
    </xf>
    <xf numFmtId="0" fontId="5" fillId="0" borderId="0" xfId="0" applyFont="1" applyAlignment="1">
      <alignment vertical="center"/>
    </xf>
    <xf numFmtId="0" fontId="6" fillId="5" borderId="2" xfId="0" applyFont="1" applyFill="1" applyBorder="1" applyAlignment="1">
      <alignment vertical="center"/>
    </xf>
    <xf numFmtId="0" fontId="6" fillId="5" borderId="3" xfId="0" applyFont="1" applyFill="1" applyBorder="1" applyAlignment="1">
      <alignment vertical="center"/>
    </xf>
    <xf numFmtId="0" fontId="6" fillId="5" borderId="4" xfId="0" applyFont="1" applyFill="1" applyBorder="1" applyAlignment="1">
      <alignment vertical="center"/>
    </xf>
    <xf numFmtId="176" fontId="6" fillId="0" borderId="5" xfId="0" applyNumberFormat="1" applyFont="1" applyBorder="1" applyAlignment="1">
      <alignment vertical="center"/>
    </xf>
    <xf numFmtId="0" fontId="6" fillId="0" borderId="4" xfId="0" applyFont="1" applyBorder="1" applyAlignment="1">
      <alignment horizontal="left" vertical="center"/>
    </xf>
    <xf numFmtId="0" fontId="6" fillId="5" borderId="6" xfId="0" applyFont="1" applyFill="1" applyBorder="1" applyAlignment="1">
      <alignment vertical="center"/>
    </xf>
    <xf numFmtId="0" fontId="6" fillId="6" borderId="7" xfId="0" applyFont="1" applyFill="1" applyBorder="1" applyAlignment="1">
      <alignment horizontal="center" vertical="center"/>
    </xf>
    <xf numFmtId="0" fontId="6" fillId="6" borderId="2" xfId="0" applyFont="1" applyFill="1" applyBorder="1" applyAlignment="1">
      <alignment vertical="center"/>
    </xf>
    <xf numFmtId="0" fontId="6" fillId="6" borderId="10" xfId="0" applyFont="1" applyFill="1" applyBorder="1" applyAlignment="1">
      <alignment vertical="center" wrapText="1"/>
    </xf>
    <xf numFmtId="0" fontId="6" fillId="2" borderId="11" xfId="0" applyFont="1" applyFill="1" applyBorder="1" applyAlignment="1">
      <alignment vertical="center"/>
    </xf>
    <xf numFmtId="0" fontId="6" fillId="0" borderId="11" xfId="0" applyFont="1" applyBorder="1" applyAlignment="1">
      <alignment vertical="center"/>
    </xf>
    <xf numFmtId="0" fontId="6" fillId="6" borderId="5" xfId="0" applyFont="1" applyFill="1" applyBorder="1" applyAlignment="1">
      <alignment horizontal="center" vertical="center"/>
    </xf>
    <xf numFmtId="0" fontId="15" fillId="7" borderId="12" xfId="0" applyFont="1" applyFill="1" applyBorder="1" applyAlignment="1" applyProtection="1">
      <alignment vertical="center"/>
      <protection locked="0"/>
    </xf>
    <xf numFmtId="176" fontId="6" fillId="0" borderId="13" xfId="0" applyNumberFormat="1" applyFont="1" applyBorder="1" applyAlignment="1">
      <alignment vertical="center"/>
    </xf>
    <xf numFmtId="0" fontId="6" fillId="0" borderId="13" xfId="0" applyFont="1" applyBorder="1" applyAlignment="1">
      <alignment horizontal="left" vertical="center"/>
    </xf>
    <xf numFmtId="0" fontId="15" fillId="7" borderId="1" xfId="0" applyFont="1" applyFill="1" applyBorder="1" applyAlignment="1" applyProtection="1">
      <alignment vertical="center"/>
      <protection locked="0"/>
    </xf>
    <xf numFmtId="0" fontId="6" fillId="2" borderId="14" xfId="0" applyFont="1" applyFill="1" applyBorder="1" applyAlignment="1">
      <alignment vertical="center"/>
    </xf>
    <xf numFmtId="0" fontId="6" fillId="6" borderId="2" xfId="0" applyFont="1" applyFill="1" applyBorder="1" applyAlignment="1">
      <alignment horizontal="center" vertical="center"/>
    </xf>
    <xf numFmtId="0" fontId="6" fillId="0" borderId="15" xfId="0" applyFont="1" applyBorder="1" applyAlignment="1">
      <alignment horizontal="left" vertical="center"/>
    </xf>
    <xf numFmtId="0" fontId="6" fillId="0" borderId="14" xfId="0" applyFont="1" applyBorder="1" applyAlignment="1">
      <alignment vertical="center"/>
    </xf>
    <xf numFmtId="0" fontId="6" fillId="0" borderId="3" xfId="0" applyFont="1" applyBorder="1" applyAlignment="1">
      <alignment vertical="center"/>
    </xf>
    <xf numFmtId="0" fontId="6" fillId="0" borderId="3" xfId="0" applyFont="1" applyBorder="1" applyAlignment="1">
      <alignment horizontal="center" vertical="center"/>
    </xf>
    <xf numFmtId="0" fontId="15" fillId="0" borderId="13" xfId="0" applyFont="1" applyBorder="1" applyAlignment="1">
      <alignment horizontal="center" vertical="center"/>
    </xf>
    <xf numFmtId="0" fontId="15" fillId="0" borderId="3" xfId="0" applyFont="1" applyBorder="1" applyAlignment="1">
      <alignment horizontal="center" vertical="center"/>
    </xf>
    <xf numFmtId="176" fontId="6" fillId="0" borderId="3" xfId="0" applyNumberFormat="1" applyFont="1" applyBorder="1" applyAlignment="1">
      <alignment vertical="center"/>
    </xf>
    <xf numFmtId="0" fontId="6" fillId="0" borderId="3" xfId="0" applyFont="1" applyBorder="1" applyAlignment="1">
      <alignment horizontal="left" vertical="center"/>
    </xf>
    <xf numFmtId="0" fontId="6" fillId="5" borderId="16" xfId="0" applyFont="1" applyFill="1" applyBorder="1" applyAlignment="1">
      <alignment vertical="center"/>
    </xf>
    <xf numFmtId="0" fontId="6" fillId="5" borderId="0" xfId="0" applyFont="1" applyFill="1" applyAlignment="1">
      <alignment vertical="center"/>
    </xf>
    <xf numFmtId="0" fontId="6" fillId="5" borderId="13" xfId="0" applyFont="1" applyFill="1" applyBorder="1" applyAlignment="1">
      <alignment vertical="center"/>
    </xf>
    <xf numFmtId="0" fontId="6" fillId="5" borderId="17" xfId="0" applyFont="1" applyFill="1" applyBorder="1" applyAlignment="1">
      <alignment vertical="center"/>
    </xf>
    <xf numFmtId="176" fontId="6" fillId="0" borderId="18" xfId="0" applyNumberFormat="1" applyFont="1" applyBorder="1" applyAlignment="1">
      <alignment vertical="center"/>
    </xf>
    <xf numFmtId="0" fontId="6" fillId="0" borderId="19" xfId="0" applyFont="1" applyBorder="1" applyAlignment="1">
      <alignment horizontal="left" vertical="center"/>
    </xf>
    <xf numFmtId="0" fontId="6" fillId="0" borderId="10" xfId="0" applyFont="1" applyBorder="1" applyAlignment="1">
      <alignment horizontal="center" vertical="center"/>
    </xf>
    <xf numFmtId="0" fontId="6" fillId="2" borderId="20" xfId="0" applyFont="1" applyFill="1" applyBorder="1" applyAlignment="1">
      <alignment vertical="center"/>
    </xf>
    <xf numFmtId="0" fontId="6" fillId="0" borderId="21" xfId="0" applyFont="1" applyBorder="1" applyAlignment="1">
      <alignment vertical="center"/>
    </xf>
    <xf numFmtId="0" fontId="6" fillId="5" borderId="22" xfId="0" applyFont="1" applyFill="1" applyBorder="1" applyAlignment="1">
      <alignment vertical="center"/>
    </xf>
    <xf numFmtId="0" fontId="15" fillId="7" borderId="1" xfId="0" applyFont="1" applyFill="1" applyBorder="1" applyAlignment="1" applyProtection="1">
      <alignment horizontal="center" vertical="center"/>
      <protection locked="0"/>
    </xf>
    <xf numFmtId="0" fontId="6" fillId="0" borderId="23" xfId="0" applyFont="1" applyBorder="1" applyAlignment="1">
      <alignment vertical="center"/>
    </xf>
    <xf numFmtId="0" fontId="6" fillId="6" borderId="2" xfId="0" applyFont="1" applyFill="1" applyBorder="1" applyAlignment="1">
      <alignment vertical="center" wrapText="1"/>
    </xf>
    <xf numFmtId="0" fontId="6" fillId="6" borderId="6" xfId="0" applyFont="1" applyFill="1" applyBorder="1" applyAlignment="1">
      <alignment vertical="center" wrapText="1"/>
    </xf>
    <xf numFmtId="0" fontId="6" fillId="5" borderId="24" xfId="0" applyFont="1" applyFill="1" applyBorder="1" applyAlignment="1">
      <alignment vertical="center"/>
    </xf>
    <xf numFmtId="0" fontId="19" fillId="2" borderId="0" xfId="0" applyFont="1" applyFill="1" applyAlignment="1">
      <alignment vertical="center"/>
    </xf>
    <xf numFmtId="0" fontId="15" fillId="4" borderId="1" xfId="0" applyFont="1" applyFill="1" applyBorder="1" applyAlignment="1" applyProtection="1">
      <alignment horizontal="center" vertical="center"/>
      <protection locked="0"/>
    </xf>
    <xf numFmtId="0" fontId="8" fillId="2" borderId="0" xfId="0" applyFont="1" applyFill="1" applyAlignment="1">
      <alignment vertical="center" wrapText="1"/>
    </xf>
    <xf numFmtId="0" fontId="20" fillId="2" borderId="0" xfId="0" applyFont="1" applyFill="1" applyAlignment="1">
      <alignment vertical="center"/>
    </xf>
    <xf numFmtId="0" fontId="6" fillId="2" borderId="0" xfId="0" applyFont="1" applyFill="1" applyAlignment="1">
      <alignment horizontal="center" vertical="center"/>
    </xf>
    <xf numFmtId="176" fontId="0" fillId="0" borderId="0" xfId="0" applyNumberFormat="1" applyAlignment="1">
      <alignment horizontal="center" vertical="center"/>
    </xf>
    <xf numFmtId="0" fontId="8" fillId="0" borderId="0" xfId="0" applyFont="1" applyAlignment="1">
      <alignment vertical="center"/>
    </xf>
    <xf numFmtId="0" fontId="6" fillId="6" borderId="4" xfId="0" applyFont="1" applyFill="1" applyBorder="1" applyAlignment="1">
      <alignment horizontal="center" vertical="center"/>
    </xf>
    <xf numFmtId="0" fontId="6" fillId="6" borderId="7" xfId="0" applyFont="1" applyFill="1" applyBorder="1" applyAlignment="1">
      <alignment vertical="center" textRotation="255" wrapText="1"/>
    </xf>
    <xf numFmtId="0" fontId="22" fillId="0" borderId="28" xfId="0" applyFont="1" applyBorder="1" applyAlignment="1">
      <alignment horizontal="center" vertical="top" textRotation="255" wrapText="1" indent="1"/>
    </xf>
    <xf numFmtId="0" fontId="8" fillId="2" borderId="26" xfId="0" applyFont="1" applyFill="1" applyBorder="1" applyAlignment="1">
      <alignment vertical="center"/>
    </xf>
    <xf numFmtId="0" fontId="8" fillId="2" borderId="3" xfId="0" applyFont="1" applyFill="1" applyBorder="1" applyAlignment="1">
      <alignment horizontal="right" vertical="center"/>
    </xf>
    <xf numFmtId="0" fontId="8" fillId="2" borderId="4" xfId="0" applyFont="1" applyFill="1" applyBorder="1" applyAlignment="1">
      <alignment vertical="center"/>
    </xf>
    <xf numFmtId="0" fontId="13" fillId="4" borderId="29" xfId="0" applyFont="1" applyFill="1" applyBorder="1" applyAlignment="1" applyProtection="1">
      <alignment horizontal="center" vertical="center"/>
      <protection locked="0"/>
    </xf>
    <xf numFmtId="0" fontId="8" fillId="2" borderId="3" xfId="0" applyFont="1" applyFill="1" applyBorder="1" applyAlignment="1">
      <alignment vertical="center"/>
    </xf>
    <xf numFmtId="0" fontId="8" fillId="7" borderId="3" xfId="0" applyFont="1" applyFill="1" applyBorder="1" applyAlignment="1" applyProtection="1">
      <alignment horizontal="left" vertical="center"/>
      <protection locked="0"/>
    </xf>
    <xf numFmtId="0" fontId="22" fillId="0" borderId="31" xfId="0" applyFont="1" applyBorder="1" applyAlignment="1">
      <alignment horizontal="center" vertical="top" textRotation="255" wrapText="1" indent="1"/>
    </xf>
    <xf numFmtId="0" fontId="8" fillId="2" borderId="26" xfId="0" applyFont="1" applyFill="1" applyBorder="1" applyAlignment="1">
      <alignment vertical="center"/>
    </xf>
    <xf numFmtId="0" fontId="8" fillId="2" borderId="3" xfId="0" applyFont="1" applyFill="1" applyBorder="1" applyAlignment="1">
      <alignment vertical="center"/>
    </xf>
    <xf numFmtId="0" fontId="8" fillId="2" borderId="4" xfId="0" applyFont="1" applyFill="1" applyBorder="1" applyAlignment="1">
      <alignment vertical="center"/>
    </xf>
    <xf numFmtId="0" fontId="6" fillId="0" borderId="7" xfId="0" applyFont="1" applyBorder="1" applyAlignment="1">
      <alignment vertical="center"/>
    </xf>
    <xf numFmtId="0" fontId="6" fillId="0" borderId="5" xfId="0" applyFont="1" applyBorder="1" applyAlignment="1">
      <alignment vertical="center"/>
    </xf>
    <xf numFmtId="0" fontId="6" fillId="0" borderId="7" xfId="0" applyFont="1" applyBorder="1" applyAlignment="1">
      <alignment vertical="center" wrapText="1"/>
    </xf>
    <xf numFmtId="0" fontId="6" fillId="0" borderId="5" xfId="0" applyFont="1" applyBorder="1" applyAlignment="1">
      <alignment vertical="center" wrapText="1"/>
    </xf>
    <xf numFmtId="0" fontId="8" fillId="2" borderId="27" xfId="0" applyFont="1" applyFill="1" applyBorder="1" applyAlignment="1">
      <alignment vertical="center"/>
    </xf>
    <xf numFmtId="0" fontId="6" fillId="0" borderId="7" xfId="0" applyFont="1" applyBorder="1" applyAlignment="1">
      <alignment horizontal="center" vertical="center"/>
    </xf>
    <xf numFmtId="0" fontId="6" fillId="0" borderId="7" xfId="0" applyFont="1" applyBorder="1" applyAlignment="1">
      <alignment horizontal="left" vertical="center" wrapText="1"/>
    </xf>
    <xf numFmtId="0" fontId="6" fillId="0" borderId="7" xfId="0" applyFont="1" applyBorder="1" applyAlignment="1">
      <alignment horizontal="left" vertical="center"/>
    </xf>
    <xf numFmtId="0" fontId="8" fillId="2" borderId="25" xfId="0" applyFont="1" applyFill="1" applyBorder="1" applyAlignment="1">
      <alignment horizontal="center" vertical="center"/>
    </xf>
    <xf numFmtId="0" fontId="8" fillId="2" borderId="8" xfId="0" applyFont="1" applyFill="1" applyBorder="1" applyAlignment="1">
      <alignment horizontal="center" vertical="center"/>
    </xf>
    <xf numFmtId="0" fontId="13" fillId="4" borderId="1" xfId="0" applyFont="1" applyFill="1" applyBorder="1" applyAlignment="1" applyProtection="1">
      <alignment horizontal="center" vertical="center"/>
      <protection locked="0"/>
    </xf>
    <xf numFmtId="0" fontId="7" fillId="2" borderId="0" xfId="0" applyFont="1" applyFill="1" applyAlignment="1">
      <alignment horizontal="left" vertical="center" wrapText="1"/>
    </xf>
    <xf numFmtId="0" fontId="6" fillId="2" borderId="24" xfId="0" applyFont="1" applyFill="1" applyBorder="1" applyAlignment="1">
      <alignment horizontal="center" vertical="center"/>
    </xf>
    <xf numFmtId="0" fontId="6" fillId="2" borderId="22" xfId="0" applyFont="1" applyFill="1" applyBorder="1" applyAlignment="1">
      <alignment horizontal="center" vertical="center"/>
    </xf>
    <xf numFmtId="176" fontId="0" fillId="0" borderId="1" xfId="0" applyNumberFormat="1" applyBorder="1" applyAlignment="1">
      <alignment horizontal="center" vertical="center"/>
    </xf>
    <xf numFmtId="0" fontId="14" fillId="2" borderId="10" xfId="0" applyFont="1" applyFill="1" applyBorder="1" applyAlignment="1">
      <alignment horizontal="center" vertical="center"/>
    </xf>
    <xf numFmtId="0" fontId="6" fillId="2" borderId="10"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5" xfId="0" applyFont="1" applyFill="1" applyBorder="1" applyAlignment="1">
      <alignment horizontal="center" vertical="center"/>
    </xf>
    <xf numFmtId="0" fontId="3" fillId="3" borderId="0" xfId="0" applyFont="1" applyFill="1" applyAlignment="1">
      <alignment horizontal="center" vertical="center"/>
    </xf>
    <xf numFmtId="0" fontId="13" fillId="2" borderId="0" xfId="0" applyFont="1" applyFill="1" applyAlignment="1">
      <alignment horizontal="center" vertical="center"/>
    </xf>
    <xf numFmtId="0" fontId="18" fillId="0" borderId="0" xfId="0" applyFont="1" applyAlignment="1">
      <alignment horizontal="left" vertical="center"/>
    </xf>
    <xf numFmtId="0" fontId="6" fillId="6" borderId="8" xfId="0" applyFont="1" applyFill="1" applyBorder="1" applyAlignment="1">
      <alignment horizontal="center" vertical="center"/>
    </xf>
    <xf numFmtId="0" fontId="6" fillId="6" borderId="9" xfId="0" applyFont="1" applyFill="1" applyBorder="1" applyAlignment="1">
      <alignment horizontal="center" vertical="center"/>
    </xf>
    <xf numFmtId="0" fontId="9" fillId="2" borderId="0" xfId="0" applyFont="1" applyFill="1" applyAlignment="1">
      <alignment horizontal="left" vertical="center"/>
    </xf>
    <xf numFmtId="0" fontId="8" fillId="7" borderId="3" xfId="0" applyFont="1" applyFill="1" applyBorder="1" applyAlignment="1" applyProtection="1">
      <alignment horizontal="left" vertical="center"/>
      <protection locked="0"/>
    </xf>
    <xf numFmtId="0" fontId="15" fillId="0" borderId="0" xfId="0" applyFont="1" applyAlignment="1">
      <alignment horizontal="left" vertical="center"/>
    </xf>
    <xf numFmtId="0" fontId="8" fillId="2" borderId="30" xfId="0" applyFont="1" applyFill="1" applyBorder="1" applyAlignment="1">
      <alignment vertical="center"/>
    </xf>
    <xf numFmtId="0" fontId="8" fillId="2" borderId="7" xfId="0" applyFont="1" applyFill="1" applyBorder="1" applyAlignment="1">
      <alignment vertical="center"/>
    </xf>
    <xf numFmtId="0" fontId="6" fillId="7" borderId="1" xfId="0" applyFont="1" applyFill="1" applyBorder="1" applyAlignment="1" applyProtection="1">
      <alignment horizontal="left" vertical="top"/>
      <protection locked="0"/>
    </xf>
    <xf numFmtId="0" fontId="0" fillId="2" borderId="5" xfId="0" applyFill="1" applyBorder="1" applyAlignment="1">
      <alignment horizontal="center" vertical="center"/>
    </xf>
    <xf numFmtId="0" fontId="0" fillId="2" borderId="3" xfId="0" applyFill="1" applyBorder="1" applyAlignment="1">
      <alignment horizontal="center" vertical="center"/>
    </xf>
    <xf numFmtId="0" fontId="23" fillId="2" borderId="0" xfId="1" applyFill="1" applyAlignment="1">
      <alignment horizontal="left" vertical="center"/>
    </xf>
    <xf numFmtId="49" fontId="13" fillId="4" borderId="1" xfId="0" applyNumberFormat="1" applyFont="1" applyFill="1" applyBorder="1" applyAlignment="1" applyProtection="1">
      <alignment horizontal="center" vertical="center"/>
      <protection locked="0"/>
    </xf>
    <xf numFmtId="0" fontId="0" fillId="0" borderId="0" xfId="0" applyFill="1" applyAlignment="1">
      <alignment vertical="center"/>
    </xf>
    <xf numFmtId="49" fontId="25" fillId="0" borderId="7" xfId="2" applyNumberFormat="1" applyFont="1" applyFill="1" applyBorder="1"/>
    <xf numFmtId="0" fontId="25" fillId="0" borderId="7" xfId="2" applyFont="1" applyFill="1" applyBorder="1"/>
  </cellXfs>
  <cellStyles count="3">
    <cellStyle name="ハイパーリンク" xfId="1" builtinId="8"/>
    <cellStyle name="標準" xfId="0" builtinId="0"/>
    <cellStyle name="標準 2" xfId="2" xr:uid="{5ED0D7B5-D4B5-49A6-AAB4-4EEB982A8176}"/>
  </cellStyles>
  <dxfs count="100">
    <dxf>
      <font>
        <b val="0"/>
        <i val="0"/>
        <strike val="0"/>
        <outline val="0"/>
        <shadow val="0"/>
        <u val="none"/>
        <vertAlign val="baseline"/>
        <sz val="10"/>
        <color theme="1"/>
        <name val="ＭＳ ゴシック"/>
        <family val="3"/>
        <charset val="128"/>
        <scheme val="none"/>
      </font>
      <numFmt numFmtId="0" formatCode="General"/>
      <fill>
        <patternFill patternType="none">
          <fgColor indexed="64"/>
          <bgColor auto="1"/>
        </patternFill>
      </fill>
      <alignment horizontal="general"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numFmt numFmtId="0" formatCode="General"/>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numFmt numFmtId="0" formatCode="General"/>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numFmt numFmtId="0" formatCode="General"/>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numFmt numFmtId="0" formatCode="General"/>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numFmt numFmtId="0" formatCode="General"/>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numFmt numFmtId="0" formatCode="General"/>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numFmt numFmtId="0" formatCode="General"/>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numFmt numFmtId="0" formatCode="General"/>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numFmt numFmtId="0" formatCode="General"/>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numFmt numFmtId="0" formatCode="General"/>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numFmt numFmtId="0" formatCode="General"/>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numFmt numFmtId="0" formatCode="General"/>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numFmt numFmtId="0" formatCode="General"/>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numFmt numFmtId="0" formatCode="General"/>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numFmt numFmtId="0" formatCode="General"/>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numFmt numFmtId="0" formatCode="General"/>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numFmt numFmtId="0" formatCode="General"/>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numFmt numFmtId="0" formatCode="General"/>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numFmt numFmtId="0" formatCode="General"/>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numFmt numFmtId="0" formatCode="General"/>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numFmt numFmtId="0" formatCode="General"/>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numFmt numFmtId="0" formatCode="General"/>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numFmt numFmtId="0" formatCode="General"/>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numFmt numFmtId="0" formatCode="General"/>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numFmt numFmtId="0" formatCode="General"/>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numFmt numFmtId="0" formatCode="General"/>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numFmt numFmtId="0" formatCode="General"/>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numFmt numFmtId="0" formatCode="General"/>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numFmt numFmtId="0" formatCode="General"/>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outline val="0"/>
        <shadow val="0"/>
        <u val="none"/>
        <vertAlign val="baseline"/>
        <sz val="10"/>
        <color theme="1"/>
        <name val="ＭＳ ゴシック"/>
        <family val="3"/>
        <charset val="128"/>
        <scheme val="none"/>
      </font>
      <fill>
        <patternFill patternType="none">
          <fgColor indexed="64"/>
          <bgColor auto="1"/>
        </patternFill>
      </fill>
      <alignment horizontal="general" textRotation="0" wrapText="0" indent="0" justifyLastLine="0" shrinkToFit="0" readingOrder="0"/>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499984740745262"/>
        </patternFill>
      </fill>
    </dxf>
    <dxf>
      <font>
        <color rgb="FF9C0006"/>
      </font>
      <fill>
        <patternFill>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56056</xdr:colOff>
      <xdr:row>22</xdr:row>
      <xdr:rowOff>184554</xdr:rowOff>
    </xdr:from>
    <xdr:to>
      <xdr:col>12</xdr:col>
      <xdr:colOff>560056</xdr:colOff>
      <xdr:row>24</xdr:row>
      <xdr:rowOff>41829</xdr:rowOff>
    </xdr:to>
    <xdr:sp macro="" textlink="">
      <xdr:nvSpPr>
        <xdr:cNvPr id="2" name="矢印: 右 1">
          <a:extLst>
            <a:ext uri="{FF2B5EF4-FFF2-40B4-BE49-F238E27FC236}">
              <a16:creationId xmlns:a16="http://schemas.microsoft.com/office/drawing/2014/main" id="{1F672DC2-AA01-4D90-8E7E-5B4FC188674C}"/>
            </a:ext>
          </a:extLst>
        </xdr:cNvPr>
        <xdr:cNvSpPr/>
      </xdr:nvSpPr>
      <xdr:spPr>
        <a:xfrm rot="10800000">
          <a:off x="7180756" y="4832754"/>
          <a:ext cx="504000" cy="352575"/>
        </a:xfrm>
        <a:prstGeom prst="rightArrow">
          <a:avLst>
            <a:gd name="adj1" fmla="val 59936"/>
            <a:gd name="adj2" fmla="val 59250"/>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12</xdr:col>
      <xdr:colOff>19050</xdr:colOff>
      <xdr:row>27</xdr:row>
      <xdr:rowOff>209550</xdr:rowOff>
    </xdr:from>
    <xdr:to>
      <xdr:col>12</xdr:col>
      <xdr:colOff>523050</xdr:colOff>
      <xdr:row>29</xdr:row>
      <xdr:rowOff>47775</xdr:rowOff>
    </xdr:to>
    <xdr:sp macro="" textlink="">
      <xdr:nvSpPr>
        <xdr:cNvPr id="3" name="矢印: 右 2">
          <a:extLst>
            <a:ext uri="{FF2B5EF4-FFF2-40B4-BE49-F238E27FC236}">
              <a16:creationId xmlns:a16="http://schemas.microsoft.com/office/drawing/2014/main" id="{7CFD30CE-A501-49CF-B1FB-F5B3DA8A8474}"/>
            </a:ext>
          </a:extLst>
        </xdr:cNvPr>
        <xdr:cNvSpPr/>
      </xdr:nvSpPr>
      <xdr:spPr>
        <a:xfrm rot="10800000">
          <a:off x="7143750" y="6286500"/>
          <a:ext cx="504000" cy="333525"/>
        </a:xfrm>
        <a:prstGeom prst="rightArrow">
          <a:avLst>
            <a:gd name="adj1" fmla="val 59936"/>
            <a:gd name="adj2" fmla="val 59250"/>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12</xdr:col>
      <xdr:colOff>381000</xdr:colOff>
      <xdr:row>20</xdr:row>
      <xdr:rowOff>171450</xdr:rowOff>
    </xdr:from>
    <xdr:to>
      <xdr:col>12</xdr:col>
      <xdr:colOff>637584</xdr:colOff>
      <xdr:row>28</xdr:row>
      <xdr:rowOff>236925</xdr:rowOff>
    </xdr:to>
    <xdr:sp macro="" textlink="">
      <xdr:nvSpPr>
        <xdr:cNvPr id="4" name="テキスト ボックス 3">
          <a:extLst>
            <a:ext uri="{FF2B5EF4-FFF2-40B4-BE49-F238E27FC236}">
              <a16:creationId xmlns:a16="http://schemas.microsoft.com/office/drawing/2014/main" id="{B35789FA-1E63-460A-B1E7-75EB73B7A148}"/>
            </a:ext>
          </a:extLst>
        </xdr:cNvPr>
        <xdr:cNvSpPr txBox="1"/>
      </xdr:nvSpPr>
      <xdr:spPr>
        <a:xfrm>
          <a:off x="7505700" y="4324350"/>
          <a:ext cx="256584" cy="2237175"/>
        </a:xfrm>
        <a:prstGeom prst="rect">
          <a:avLst/>
        </a:prstGeom>
        <a:solidFill>
          <a:schemeClr val="bg1">
            <a:lumMod val="50000"/>
          </a:schemeClr>
        </a:solidFill>
        <a:ln w="6350">
          <a:noFill/>
        </a:ln>
      </xdr:spPr>
      <xdr:txBody>
        <a:bodyPr rot="0" spcFirstLastPara="0" vert="eaVert" wrap="square" lIns="0" tIns="45720" rIns="0" bIns="45720" numCol="1" spcCol="0" rtlCol="0" fromWordArt="0" anchor="ctr" anchorCtr="0" forceAA="0" compatLnSpc="1">
          <a:prstTxWarp prst="textNoShape">
            <a:avLst/>
          </a:prstTxWarp>
          <a:noAutofit/>
        </a:bodyPr>
        <a:lstStyle/>
        <a:p>
          <a:pPr algn="ctr">
            <a:lnSpc>
              <a:spcPct val="100000"/>
            </a:lnSpc>
          </a:pPr>
          <a:r>
            <a:rPr lang="ja-JP" sz="1200" b="1" kern="100">
              <a:solidFill>
                <a:srgbClr val="FFFFFF"/>
              </a:solidFill>
              <a:effectLst/>
              <a:latin typeface="HGPｺﾞｼｯｸM" panose="020B0600000000000000" pitchFamily="50" charset="-128"/>
              <a:ea typeface="HGPｺﾞｼｯｸM" panose="020B0600000000000000" pitchFamily="50" charset="-128"/>
              <a:cs typeface="Times New Roman" panose="02020603050405020304" pitchFamily="18" charset="0"/>
            </a:rPr>
            <a:t>合計人数が一致すること</a:t>
          </a:r>
          <a:endParaRPr lang="ja-JP" sz="1600" kern="100">
            <a:effectLst/>
            <a:latin typeface="HGPｺﾞｼｯｸM" panose="020B0600000000000000" pitchFamily="50" charset="-128"/>
            <a:ea typeface="HGPｺﾞｼｯｸM" panose="020B0600000000000000" pitchFamily="50" charset="-128"/>
            <a:cs typeface="Times New Roman" panose="02020603050405020304" pitchFamily="18"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9BFE8B5-C64D-4ED4-8155-D4E4623048E1}" name="データテーブル" displayName="データテーブル" ref="A3:CG4" totalsRowShown="0" headerRowDxfId="85" dataDxfId="86">
  <autoFilter ref="A3:CG4" xr:uid="{39BFE8B5-C64D-4ED4-8155-D4E4623048E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filterColumn colId="80" hiddenButton="1"/>
    <filterColumn colId="81" hiddenButton="1"/>
    <filterColumn colId="82" hiddenButton="1"/>
    <filterColumn colId="83" hiddenButton="1"/>
    <filterColumn colId="84" hiddenButton="1"/>
  </autoFilter>
  <tableColumns count="85">
    <tableColumn id="1" xr3:uid="{280CC2D7-445C-45AB-AFB6-A257177F86A5}" name="キー" dataDxfId="84"/>
    <tableColumn id="2" xr3:uid="{940C48FB-F078-4F33-8363-BB875B9BE122}" name="Q1" dataDxfId="83"/>
    <tableColumn id="3" xr3:uid="{B30332CB-3DC0-4B53-AFE5-F9F870113D3F}" name="Q2.1.1" dataDxfId="82"/>
    <tableColumn id="4" xr3:uid="{30C6E78F-E4F9-4DA3-BC3A-66C2431B7FF9}" name="Q2.1.2" dataDxfId="81"/>
    <tableColumn id="5" xr3:uid="{8466EFD2-9C97-4FF0-BF75-F28802D7ECE7}" name="Q2.1.3" dataDxfId="80"/>
    <tableColumn id="6" xr3:uid="{EDED1474-26D0-4B21-9EB1-DF0DD194E7BA}" name="Q2.1.4" dataDxfId="79"/>
    <tableColumn id="7" xr3:uid="{787BBA0C-33DD-461F-BC20-A36B972BD66A}" name="Q2.1.5" dataDxfId="78"/>
    <tableColumn id="8" xr3:uid="{13444FA6-70D6-4F65-B6DD-7E93006D4DB5}" name="Q2.1.6" dataDxfId="77"/>
    <tableColumn id="9" xr3:uid="{1E15DDDA-75A2-4C3C-9693-2B997BB0C3A5}" name="Q2.1.7" dataDxfId="76"/>
    <tableColumn id="10" xr3:uid="{A386C88C-27AA-41D7-A13C-E706F8F8F1AE}" name="Q2.1.8" dataDxfId="75"/>
    <tableColumn id="11" xr3:uid="{A5F4F569-748A-4AD7-BC41-B159477B5F62}" name="Q2.1.9" dataDxfId="74"/>
    <tableColumn id="12" xr3:uid="{51E66B8C-15D1-4165-A5A6-324B3315C203}" name="Q2.1.10" dataDxfId="73"/>
    <tableColumn id="13" xr3:uid="{8103F1DD-9819-42B8-9C96-544CCEF950AF}" name="Q2.1.11" dataDxfId="72"/>
    <tableColumn id="14" xr3:uid="{32EDAD3F-A5B9-4882-8B75-C5BFE07B8669}" name="Q2.1.12" dataDxfId="71"/>
    <tableColumn id="15" xr3:uid="{B6788312-DCD0-4427-A956-77510B107A3A}" name="Q2.1.13" dataDxfId="70"/>
    <tableColumn id="16" xr3:uid="{7D0AD6D7-A3F1-42F7-BFFC-2C92207691D0}" name="Q2.1.14" dataDxfId="69"/>
    <tableColumn id="17" xr3:uid="{4EEE9E01-EACD-465E-B8F6-D80B7F538C05}" name="Q2.1.15" dataDxfId="68"/>
    <tableColumn id="18" xr3:uid="{984B7F19-D63E-44BB-8CE1-2A68C0B39D7D}" name="Q2.1.16" dataDxfId="67"/>
    <tableColumn id="19" xr3:uid="{C2825DD1-173C-415D-8D07-55CDBFD5B054}" name="Q2.1.17" dataDxfId="66"/>
    <tableColumn id="20" xr3:uid="{EBFC9853-B722-4362-88EF-E371883F1AC9}" name="Q2.1.18" dataDxfId="65"/>
    <tableColumn id="21" xr3:uid="{2C2324C7-BD82-4AA3-A131-23DB5580396E}" name="Q2.1.19" dataDxfId="64"/>
    <tableColumn id="22" xr3:uid="{697ED277-F3C3-4E36-8EF4-5A09248D8BE7}" name="Q2.2.1" dataDxfId="63"/>
    <tableColumn id="23" xr3:uid="{555390A7-72F8-4F38-9CBA-46E9FD16AFA8}" name="Q2.2.11" dataDxfId="62"/>
    <tableColumn id="24" xr3:uid="{EFBBCD51-29DD-457E-BDFE-312D7B1DC995}" name="Q2.2.2" dataDxfId="61" dataCellStyle="標準 2"/>
    <tableColumn id="25" xr3:uid="{C999DF87-907E-4A5E-9DF9-6F5B38363341}" name="Q2.2.12" dataDxfId="60" dataCellStyle="標準 2"/>
    <tableColumn id="26" xr3:uid="{C10D4230-5AF2-4345-8EA7-98C2579D2EA3}" name="Q2.2.3" dataDxfId="59" dataCellStyle="標準 2"/>
    <tableColumn id="27" xr3:uid="{0E5F133A-BB97-46C6-A141-A4C067791F41}" name="Q2.2.13" dataDxfId="58" dataCellStyle="標準 2"/>
    <tableColumn id="28" xr3:uid="{C5615350-EA41-4274-BD97-032A63F24B5D}" name="Q2.2.4" dataDxfId="57" dataCellStyle="標準 2"/>
    <tableColumn id="29" xr3:uid="{3A94D7D8-C608-49A9-BC3A-FD201313F9CB}" name="Q2.2.14" dataDxfId="56" dataCellStyle="標準 2"/>
    <tableColumn id="30" xr3:uid="{1DFB5C8D-1863-4604-A3B8-2CD9C7DDDE91}" name="Q2.2.5" dataDxfId="55" dataCellStyle="標準 2"/>
    <tableColumn id="31" xr3:uid="{A199E44E-3AF6-4DC0-8420-B525050C9489}" name="Q2.2.15" dataDxfId="54" dataCellStyle="標準 2"/>
    <tableColumn id="32" xr3:uid="{25269A90-0B4C-498F-AA21-A9AEC85EF9DD}" name="Q2.2.6" dataDxfId="53" dataCellStyle="標準 2"/>
    <tableColumn id="33" xr3:uid="{BCA70E2F-8165-43A1-84FA-23A5A182B23C}" name="Q2.2.16" dataDxfId="52" dataCellStyle="標準 2"/>
    <tableColumn id="34" xr3:uid="{B80F4952-3246-4F14-A54C-8FFCCAEFFA3D}" name="Q2.2.7" dataDxfId="51" dataCellStyle="標準 2"/>
    <tableColumn id="35" xr3:uid="{2DC1C7B0-09C0-42D7-8910-695D9CCB4B08}" name="Q2.2.17" dataDxfId="50" dataCellStyle="標準 2"/>
    <tableColumn id="36" xr3:uid="{1F2F0DAC-982D-445D-A1B4-EB745334DE89}" name="Q2.2.8" dataDxfId="49" dataCellStyle="標準 2"/>
    <tableColumn id="37" xr3:uid="{59C7DE66-DD2F-4F12-A4A6-EC58119C413E}" name="Q2.2.18" dataDxfId="48" dataCellStyle="標準 2"/>
    <tableColumn id="38" xr3:uid="{F4668349-FC38-44E7-AA7E-5C0E7DBCE551}" name="Q2.2.9" dataDxfId="47" dataCellStyle="標準 2"/>
    <tableColumn id="39" xr3:uid="{78AE0EE5-4DBC-407D-A663-490229712F1B}" name="Q2.2.19" dataDxfId="46" dataCellStyle="標準 2"/>
    <tableColumn id="40" xr3:uid="{678F2AE3-570D-4485-BF64-A2288A8494E5}" name="Q2.2.10" dataDxfId="45" dataCellStyle="標準 2"/>
    <tableColumn id="41" xr3:uid="{E0438B57-C77E-46D9-9D3D-8E8C16FC55EC}" name="Q2.2.20" dataDxfId="44" dataCellStyle="標準 2"/>
    <tableColumn id="42" xr3:uid="{B82081CA-02D9-4905-AD9B-B947FBACCA90}" name="Q2.3" dataDxfId="43"/>
    <tableColumn id="43" xr3:uid="{6471EB53-F9AA-4B12-8483-35FF363683BD}" name="Q2.4.1" dataDxfId="42"/>
    <tableColumn id="44" xr3:uid="{16AD749E-9B80-431D-8CB0-0573BC2DE7FB}" name="Q2.4.2" dataDxfId="41"/>
    <tableColumn id="45" xr3:uid="{2E6B352F-4EB2-4652-A064-9027D1620D09}" name="Q2.4.3" dataDxfId="40"/>
    <tableColumn id="46" xr3:uid="{343BE7ED-29CD-4255-9314-E37FD9B82B47}" name="Q2.4.4" dataDxfId="39"/>
    <tableColumn id="47" xr3:uid="{5B1C7F7B-8E31-4FEE-9B81-2C4A28441BA9}" name="Q2.4.5" dataDxfId="38"/>
    <tableColumn id="48" xr3:uid="{CDC609D2-A7D1-4D89-88D2-F4E13F04EFAD}" name="Q2.4.6" dataDxfId="37"/>
    <tableColumn id="49" xr3:uid="{160EAAC0-CC88-46D9-A1C2-836A9ECA75E9}" name="Q3" dataDxfId="36"/>
    <tableColumn id="50" xr3:uid="{4254537F-F978-40EC-8841-3DE78412BEE7}" name="Q4" dataDxfId="35"/>
    <tableColumn id="51" xr3:uid="{AA5C0F34-A23F-41EE-84B0-1B0928C15EB9}" name="Q5.1" dataDxfId="34"/>
    <tableColumn id="52" xr3:uid="{1A5D600A-C31B-4F7B-8A58-43652DFA051D}" name="Q5.2" dataDxfId="33"/>
    <tableColumn id="53" xr3:uid="{A5858E22-1156-4FE4-9CBF-EBBF691031FD}" name="Q5.3" dataDxfId="32"/>
    <tableColumn id="54" xr3:uid="{4683A12B-6992-4D6F-9626-48C20B64A744}" name="Q5.4" dataDxfId="31"/>
    <tableColumn id="55" xr3:uid="{00E46282-7C68-49B7-B4CA-20CAECA21E89}" name="Q5.5" dataDxfId="30"/>
    <tableColumn id="56" xr3:uid="{D093B89B-826B-4771-8E85-94713AC81283}" name="Q5.6" dataDxfId="29"/>
    <tableColumn id="57" xr3:uid="{0C06246F-B5FE-46DA-B778-D9C54ECB549D}" name="Q5.7" dataDxfId="28"/>
    <tableColumn id="58" xr3:uid="{5F636ED2-42A2-4B7F-98E4-19CDE0C3114F}" name="Q5.8" dataDxfId="27"/>
    <tableColumn id="59" xr3:uid="{CC223F7E-B5C7-4FD6-A297-28BBA72062FF}" name="Q6" dataDxfId="26"/>
    <tableColumn id="60" xr3:uid="{D13F70A2-72B2-427A-B3BC-7AE1FD3559AA}" name="Q7" dataDxfId="25"/>
    <tableColumn id="61" xr3:uid="{53CEA976-6E5B-4E84-9111-E924D8799DA1}" name="Q7_FA" dataDxfId="24"/>
    <tableColumn id="62" xr3:uid="{0F516227-8B60-4A5E-80B3-39F68341F6CB}" name="Q8" dataDxfId="23"/>
    <tableColumn id="63" xr3:uid="{6BD41991-36E3-4181-939E-652DA655A16E}" name="Q8_FA" dataDxfId="22"/>
    <tableColumn id="64" xr3:uid="{95304DE3-AC04-4979-A921-DC269EC8D69B}" name="Q9" dataDxfId="21"/>
    <tableColumn id="65" xr3:uid="{D22E258B-AA0E-4376-BD29-75CD294E7A0D}" name="Q10" dataDxfId="20"/>
    <tableColumn id="66" xr3:uid="{B1BA3954-C4BE-469E-B93B-C5B64EE94C9A}" name="Q10_FA" dataDxfId="19"/>
    <tableColumn id="67" xr3:uid="{77FDB83F-D1B4-45EF-A34D-7140273D80C6}" name="Q11" dataDxfId="18"/>
    <tableColumn id="68" xr3:uid="{E0AF3A43-0E5B-472F-AA2F-1401189D5936}" name="Q11_FA" dataDxfId="17"/>
    <tableColumn id="69" xr3:uid="{7D4C6958-7E99-40F7-90B6-AAEC642B4F89}" name="Q12.1" dataDxfId="16"/>
    <tableColumn id="70" xr3:uid="{A292060D-2999-4605-9CB0-B868A59A61D7}" name="Q12.2" dataDxfId="15"/>
    <tableColumn id="71" xr3:uid="{B255DD71-E41E-4EBA-8F9D-625CFB128E03}" name="Q12.3" dataDxfId="14"/>
    <tableColumn id="72" xr3:uid="{0BF7D8EF-501D-446F-BE84-104F3A1478D0}" name="Q12.4" dataDxfId="13"/>
    <tableColumn id="73" xr3:uid="{63368C03-2432-494E-8DAD-8AB3064280C3}" name="Q12.5" dataDxfId="12"/>
    <tableColumn id="74" xr3:uid="{3780727B-16C8-4DBE-A731-4C81AA084453}" name="Q12.6" dataDxfId="11"/>
    <tableColumn id="75" xr3:uid="{E6EEDB66-AC9E-44A0-BCAC-F1AE55D82E2E}" name="Q12.7" dataDxfId="10"/>
    <tableColumn id="76" xr3:uid="{F2BB9C1F-9BE7-45F5-AE6F-B99B7C7B017E}" name="Q12.8" dataDxfId="9"/>
    <tableColumn id="77" xr3:uid="{56B27138-8DDB-4779-ADCD-B166E791652F}" name="Q12.9" dataDxfId="8"/>
    <tableColumn id="78" xr3:uid="{776D4DB8-184E-4EA9-8249-E7AEB26D9FAD}" name="Q13" dataDxfId="7"/>
    <tableColumn id="79" xr3:uid="{38C1705C-C823-4D19-86DC-19915AC1F30A}" name="Q13_FA" dataDxfId="6"/>
    <tableColumn id="80" xr3:uid="{82E374C2-15C3-488D-BEAC-410C0C92564C}" name="Q14" dataDxfId="5"/>
    <tableColumn id="81" xr3:uid="{46835BF6-FDF3-4B2B-BC37-58A8A4479DAB}" name="Q15" dataDxfId="4"/>
    <tableColumn id="82" xr3:uid="{19689183-4A21-43C6-B512-AE5E110F8272}" name="F1" dataDxfId="3"/>
    <tableColumn id="83" xr3:uid="{9B48A4CA-20B2-4147-9294-E8E778FBA71D}" name="F2" dataDxfId="2"/>
    <tableColumn id="84" xr3:uid="{4B801DF7-A461-474B-862B-77AE5D517AD4}" name="F3" dataDxfId="1"/>
    <tableColumn id="85" xr3:uid="{CC689B67-F719-4653-A969-4E06B1550CDF}" name="F4"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80"/>
  <sheetViews>
    <sheetView showGridLines="0" tabSelected="1" workbookViewId="0">
      <selection activeCell="C10" sqref="C10"/>
    </sheetView>
  </sheetViews>
  <sheetFormatPr defaultColWidth="9" defaultRowHeight="18.75"/>
  <cols>
    <col min="1" max="2" width="1.125" style="1" customWidth="1"/>
    <col min="3" max="14" width="9.125" style="1" customWidth="1"/>
    <col min="15" max="15" width="4.875" style="1" customWidth="1"/>
    <col min="16" max="16" width="9.125" style="1" customWidth="1"/>
    <col min="17" max="16384" width="9" style="1"/>
  </cols>
  <sheetData>
    <row r="1" spans="1:15" ht="5.45" customHeight="1"/>
    <row r="2" spans="1:15" ht="20.100000000000001" customHeight="1">
      <c r="B2" s="101" t="s">
        <v>0</v>
      </c>
      <c r="C2" s="101"/>
      <c r="D2" s="101"/>
      <c r="E2" s="101"/>
      <c r="F2" s="101"/>
      <c r="G2" s="101"/>
      <c r="H2" s="101"/>
      <c r="I2" s="101"/>
      <c r="J2" s="101"/>
      <c r="K2" s="101"/>
      <c r="L2" s="101"/>
      <c r="M2" s="101"/>
      <c r="N2" s="101"/>
    </row>
    <row r="3" spans="1:15" ht="5.45" customHeight="1" thickBot="1"/>
    <row r="4" spans="1:15" ht="20.100000000000001" customHeight="1" thickBot="1">
      <c r="C4" s="4" t="s">
        <v>1</v>
      </c>
      <c r="D4" s="2"/>
      <c r="E4" s="2"/>
      <c r="F4" s="2"/>
      <c r="G4" s="3"/>
      <c r="H4" s="4" t="s">
        <v>2</v>
      </c>
      <c r="I4" s="2"/>
      <c r="K4" s="2"/>
    </row>
    <row r="5" spans="1:15" ht="6.6" customHeight="1">
      <c r="B5" s="2"/>
      <c r="C5" s="2"/>
      <c r="D5" s="2"/>
      <c r="E5" s="2"/>
      <c r="F5" s="2"/>
      <c r="G5" s="2"/>
      <c r="H5" s="2"/>
      <c r="I5" s="2"/>
      <c r="J5" s="2"/>
      <c r="K5" s="2"/>
    </row>
    <row r="6" spans="1:15" ht="20.100000000000001" customHeight="1">
      <c r="A6" s="1">
        <f>COUNTIF(C10:C18,"○")</f>
        <v>0</v>
      </c>
      <c r="B6" s="5" t="s">
        <v>3</v>
      </c>
      <c r="C6" s="5"/>
      <c r="D6" s="5"/>
      <c r="E6" s="5"/>
      <c r="F6" s="5"/>
      <c r="G6" s="5"/>
      <c r="H6" s="6"/>
      <c r="I6" s="6"/>
      <c r="K6" s="7" t="s">
        <v>4</v>
      </c>
      <c r="L6" s="2"/>
    </row>
    <row r="7" spans="1:15" ht="9" customHeight="1">
      <c r="B7" s="2"/>
      <c r="C7" s="2"/>
      <c r="D7" s="2"/>
      <c r="E7" s="2"/>
      <c r="F7" s="2"/>
      <c r="G7" s="2"/>
      <c r="H7" s="2"/>
      <c r="I7" s="2"/>
      <c r="J7" s="2"/>
      <c r="K7" s="2"/>
    </row>
    <row r="8" spans="1:15" ht="20.100000000000001" customHeight="1">
      <c r="B8" s="2"/>
      <c r="C8" s="8" t="s">
        <v>5</v>
      </c>
      <c r="D8" s="9"/>
      <c r="E8" s="9"/>
      <c r="F8" s="9"/>
      <c r="G8" s="9"/>
      <c r="H8" s="9"/>
      <c r="I8" s="9"/>
      <c r="J8" s="9"/>
      <c r="K8" s="9"/>
      <c r="L8" s="9"/>
      <c r="M8" s="9"/>
    </row>
    <row r="9" spans="1:15" ht="9" customHeight="1" thickBot="1">
      <c r="B9" s="2"/>
    </row>
    <row r="10" spans="1:15" ht="20.100000000000001" customHeight="1" thickBot="1">
      <c r="B10" s="2"/>
      <c r="C10" s="10"/>
      <c r="D10" s="11" t="s">
        <v>6</v>
      </c>
      <c r="N10" s="11"/>
      <c r="O10" s="12"/>
    </row>
    <row r="11" spans="1:15" ht="20.100000000000001" customHeight="1">
      <c r="B11" s="2"/>
      <c r="D11" s="13" t="s">
        <v>7</v>
      </c>
      <c r="O11" s="12"/>
    </row>
    <row r="12" spans="1:15" ht="20.100000000000001" customHeight="1" thickBot="1">
      <c r="C12" s="14"/>
      <c r="D12" s="2" t="s">
        <v>8</v>
      </c>
      <c r="O12" s="12"/>
    </row>
    <row r="13" spans="1:15" ht="20.100000000000001" customHeight="1" thickBot="1">
      <c r="B13" s="2"/>
      <c r="C13" s="10"/>
      <c r="D13" s="2" t="s">
        <v>9</v>
      </c>
      <c r="I13" s="15"/>
      <c r="J13" s="15"/>
      <c r="K13" s="15"/>
      <c r="L13" s="15"/>
      <c r="M13" s="15"/>
      <c r="N13" s="11"/>
      <c r="O13" s="12"/>
    </row>
    <row r="14" spans="1:15" ht="20.100000000000001" customHeight="1" thickBot="1">
      <c r="C14" s="14"/>
      <c r="D14" s="2" t="s">
        <v>10</v>
      </c>
      <c r="O14" s="12"/>
    </row>
    <row r="15" spans="1:15" ht="20.100000000000001" customHeight="1" thickBot="1">
      <c r="B15" s="2"/>
      <c r="C15" s="10"/>
      <c r="D15" s="2" t="s">
        <v>11</v>
      </c>
      <c r="O15" s="12"/>
    </row>
    <row r="16" spans="1:15" ht="20.100000000000001" customHeight="1" thickBot="1">
      <c r="B16" s="2"/>
      <c r="C16" s="10"/>
      <c r="D16" s="2" t="s">
        <v>12</v>
      </c>
      <c r="N16" s="11"/>
      <c r="O16" s="12"/>
    </row>
    <row r="17" spans="1:15" ht="20.100000000000001" customHeight="1" thickBot="1">
      <c r="B17" s="2"/>
      <c r="C17" s="10"/>
      <c r="D17" s="2" t="s">
        <v>13</v>
      </c>
      <c r="N17" s="11"/>
      <c r="O17" s="12"/>
    </row>
    <row r="18" spans="1:15" ht="20.100000000000001" customHeight="1" thickBot="1">
      <c r="B18" s="2"/>
      <c r="C18" s="10"/>
      <c r="D18" s="2" t="s">
        <v>14</v>
      </c>
      <c r="I18" s="102" t="str">
        <f>IF(A6&gt;1,"問１は１つのみ選択してください。","")</f>
        <v/>
      </c>
      <c r="J18" s="102"/>
      <c r="K18" s="102"/>
      <c r="L18" s="102"/>
      <c r="M18" s="102"/>
      <c r="N18" s="11"/>
      <c r="O18" s="12"/>
    </row>
    <row r="19" spans="1:15" ht="20.100000000000001" customHeight="1">
      <c r="C19" s="14"/>
      <c r="O19" s="12"/>
    </row>
    <row r="20" spans="1:15" ht="20.100000000000001" customHeight="1">
      <c r="B20" s="5" t="s">
        <v>15</v>
      </c>
      <c r="C20" s="11"/>
    </row>
    <row r="21" spans="1:15" ht="20.100000000000001" customHeight="1">
      <c r="C21" s="8" t="s">
        <v>16</v>
      </c>
    </row>
    <row r="22" spans="1:15" s="18" customFormat="1" ht="20.100000000000001" customHeight="1">
      <c r="A22" s="1"/>
      <c r="B22" s="16" t="s">
        <v>17</v>
      </c>
      <c r="C22" s="17"/>
      <c r="J22" s="1"/>
      <c r="K22" s="19" t="s">
        <v>18</v>
      </c>
      <c r="M22" s="20"/>
    </row>
    <row r="23" spans="1:15" ht="20.100000000000001" customHeight="1">
      <c r="B23" s="103" t="str">
        <f>IF(K24&lt;&gt;K29,"従業員の人数の「合計（人）」と従業者の年齢内訳の「合計（人）」が一致していません。","")</f>
        <v/>
      </c>
      <c r="C23" s="103"/>
      <c r="D23" s="103"/>
      <c r="E23" s="103"/>
      <c r="F23" s="103"/>
      <c r="G23" s="103"/>
      <c r="H23" s="103"/>
      <c r="I23" s="103"/>
      <c r="J23" s="103"/>
      <c r="K23" s="103"/>
      <c r="L23" s="103"/>
    </row>
    <row r="24" spans="1:15" s="18" customFormat="1" ht="20.100000000000001" customHeight="1">
      <c r="C24" s="21" t="s">
        <v>19</v>
      </c>
      <c r="D24" s="22"/>
      <c r="E24" s="22"/>
      <c r="F24" s="22"/>
      <c r="G24" s="22"/>
      <c r="H24" s="22"/>
      <c r="I24" s="22"/>
      <c r="J24" s="23"/>
      <c r="K24" s="24">
        <f>SUM(G26:G27)</f>
        <v>0</v>
      </c>
      <c r="L24" s="25" t="s">
        <v>20</v>
      </c>
      <c r="M24" s="1"/>
    </row>
    <row r="25" spans="1:15" s="18" customFormat="1" ht="35.1" customHeight="1" thickBot="1">
      <c r="C25" s="26"/>
      <c r="D25" s="27" t="s">
        <v>21</v>
      </c>
      <c r="E25" s="28" t="s">
        <v>22</v>
      </c>
      <c r="F25" s="28" t="s">
        <v>23</v>
      </c>
      <c r="G25" s="104" t="s">
        <v>24</v>
      </c>
      <c r="H25" s="105"/>
      <c r="I25" s="29" t="s">
        <v>25</v>
      </c>
      <c r="J25" s="29" t="s">
        <v>26</v>
      </c>
      <c r="K25" s="30"/>
      <c r="L25" s="31"/>
      <c r="M25" s="20"/>
    </row>
    <row r="26" spans="1:15" s="18" customFormat="1" ht="20.100000000000001" customHeight="1" thickTop="1" thickBot="1">
      <c r="C26" s="26"/>
      <c r="D26" s="32" t="s">
        <v>27</v>
      </c>
      <c r="E26" s="33"/>
      <c r="F26" s="33"/>
      <c r="G26" s="34">
        <f>SUM(E26,F26)</f>
        <v>0</v>
      </c>
      <c r="H26" s="35" t="s">
        <v>28</v>
      </c>
      <c r="I26" s="36"/>
      <c r="J26" s="36"/>
      <c r="K26" s="37"/>
      <c r="L26" s="31"/>
      <c r="M26" s="20"/>
    </row>
    <row r="27" spans="1:15" s="18" customFormat="1" ht="20.100000000000001" customHeight="1" thickBot="1">
      <c r="C27" s="26"/>
      <c r="D27" s="38" t="s">
        <v>29</v>
      </c>
      <c r="E27" s="36"/>
      <c r="F27" s="36"/>
      <c r="G27" s="34">
        <f>SUM(E27,F27)</f>
        <v>0</v>
      </c>
      <c r="H27" s="39" t="s">
        <v>28</v>
      </c>
      <c r="I27" s="36"/>
      <c r="J27" s="36"/>
      <c r="K27" s="40"/>
      <c r="L27" s="31"/>
      <c r="M27" s="20"/>
    </row>
    <row r="28" spans="1:15" s="18" customFormat="1" ht="20.100000000000001" customHeight="1">
      <c r="C28" s="41"/>
      <c r="D28" s="42"/>
      <c r="E28" s="43"/>
      <c r="F28" s="43"/>
      <c r="G28" s="44"/>
      <c r="H28" s="44"/>
      <c r="I28" s="43"/>
      <c r="J28" s="43"/>
      <c r="K28" s="45"/>
      <c r="L28" s="46"/>
      <c r="M28" s="20"/>
    </row>
    <row r="29" spans="1:15" s="18" customFormat="1" ht="20.100000000000001" customHeight="1" thickBot="1">
      <c r="C29" s="47" t="s">
        <v>30</v>
      </c>
      <c r="D29" s="48"/>
      <c r="E29" s="49"/>
      <c r="F29" s="49"/>
      <c r="G29" s="49"/>
      <c r="H29" s="49"/>
      <c r="I29" s="49"/>
      <c r="J29" s="50"/>
      <c r="K29" s="51">
        <f>SUM(D31:J31)</f>
        <v>0</v>
      </c>
      <c r="L29" s="52" t="s">
        <v>20</v>
      </c>
      <c r="M29" s="20"/>
    </row>
    <row r="30" spans="1:15" s="18" customFormat="1" ht="20.100000000000001" customHeight="1" thickTop="1" thickBot="1">
      <c r="C30" s="47"/>
      <c r="D30" s="53" t="s">
        <v>31</v>
      </c>
      <c r="E30" s="53" t="s">
        <v>32</v>
      </c>
      <c r="F30" s="53" t="s">
        <v>33</v>
      </c>
      <c r="G30" s="53" t="s">
        <v>34</v>
      </c>
      <c r="H30" s="53" t="s">
        <v>35</v>
      </c>
      <c r="I30" s="53" t="s">
        <v>36</v>
      </c>
      <c r="J30" s="53" t="s">
        <v>141</v>
      </c>
      <c r="K30" s="54"/>
      <c r="L30" s="55"/>
      <c r="M30" s="20"/>
    </row>
    <row r="31" spans="1:15" s="18" customFormat="1" ht="20.100000000000001" customHeight="1" thickBot="1">
      <c r="C31" s="56"/>
      <c r="D31" s="57"/>
      <c r="E31" s="57"/>
      <c r="F31" s="57"/>
      <c r="G31" s="57"/>
      <c r="H31" s="57"/>
      <c r="I31" s="57"/>
      <c r="J31" s="57"/>
      <c r="K31" s="58"/>
      <c r="L31" s="40"/>
      <c r="M31" s="20"/>
    </row>
    <row r="32" spans="1:15" ht="12" customHeight="1"/>
    <row r="33" spans="1:15" ht="20.100000000000001" customHeight="1"/>
    <row r="34" spans="1:15" ht="20.100000000000001" customHeight="1">
      <c r="B34" s="5" t="s">
        <v>142</v>
      </c>
      <c r="K34" s="19" t="s">
        <v>18</v>
      </c>
    </row>
    <row r="35" spans="1:15" ht="9.9499999999999993" customHeight="1"/>
    <row r="36" spans="1:15" ht="20.100000000000001" customHeight="1">
      <c r="C36" s="21" t="s">
        <v>37</v>
      </c>
      <c r="D36" s="22"/>
      <c r="E36" s="22"/>
      <c r="F36" s="22"/>
      <c r="G36" s="22"/>
      <c r="H36" s="22"/>
      <c r="I36" s="22"/>
      <c r="J36" s="22"/>
      <c r="K36" s="22"/>
      <c r="L36" s="22"/>
      <c r="M36" s="22"/>
      <c r="N36" s="23"/>
    </row>
    <row r="37" spans="1:15" ht="60" customHeight="1" thickBot="1">
      <c r="C37" s="26"/>
      <c r="D37" s="27"/>
      <c r="E37" s="59" t="s">
        <v>38</v>
      </c>
      <c r="F37" s="59" t="s">
        <v>39</v>
      </c>
      <c r="G37" s="59" t="s">
        <v>40</v>
      </c>
      <c r="H37" s="59" t="s">
        <v>41</v>
      </c>
      <c r="I37" s="59" t="s">
        <v>42</v>
      </c>
      <c r="J37" s="59" t="s">
        <v>43</v>
      </c>
      <c r="K37" s="59" t="s">
        <v>44</v>
      </c>
      <c r="L37" s="59" t="s">
        <v>45</v>
      </c>
      <c r="M37" s="29" t="s">
        <v>46</v>
      </c>
      <c r="N37" s="60" t="s">
        <v>47</v>
      </c>
    </row>
    <row r="38" spans="1:15" ht="20.100000000000001" customHeight="1" thickBot="1">
      <c r="C38" s="26"/>
      <c r="D38" s="32" t="s">
        <v>48</v>
      </c>
      <c r="E38" s="36"/>
      <c r="F38" s="36"/>
      <c r="G38" s="36"/>
      <c r="H38" s="36"/>
      <c r="I38" s="36"/>
      <c r="J38" s="36"/>
      <c r="K38" s="36"/>
      <c r="L38" s="36"/>
      <c r="M38" s="36"/>
      <c r="N38" s="36"/>
    </row>
    <row r="39" spans="1:15" ht="20.100000000000001" customHeight="1" thickBot="1">
      <c r="C39" s="61"/>
      <c r="D39" s="32" t="s">
        <v>49</v>
      </c>
      <c r="E39" s="36"/>
      <c r="F39" s="36"/>
      <c r="G39" s="36"/>
      <c r="H39" s="36"/>
      <c r="I39" s="36"/>
      <c r="J39" s="36"/>
      <c r="K39" s="36"/>
      <c r="L39" s="36"/>
      <c r="M39" s="36"/>
      <c r="N39" s="36"/>
    </row>
    <row r="40" spans="1:15" ht="20.100000000000001" customHeight="1"/>
    <row r="41" spans="1:15" ht="20.100000000000001" customHeight="1" thickBot="1"/>
    <row r="42" spans="1:15" ht="20.100000000000001" customHeight="1" thickBot="1">
      <c r="A42" s="1">
        <f>COUNTIF(J42:J43,"○")</f>
        <v>0</v>
      </c>
      <c r="B42" s="5" t="s">
        <v>50</v>
      </c>
      <c r="D42" s="62"/>
      <c r="E42" s="62"/>
      <c r="F42" s="62"/>
      <c r="G42" s="62"/>
      <c r="H42" s="2"/>
      <c r="I42" s="2"/>
      <c r="J42" s="63"/>
      <c r="K42" s="6" t="s">
        <v>51</v>
      </c>
      <c r="L42" s="6"/>
      <c r="M42" s="64"/>
      <c r="O42" s="12"/>
    </row>
    <row r="43" spans="1:15" ht="20.100000000000001" customHeight="1" thickBot="1">
      <c r="B43" s="65"/>
      <c r="D43" s="106" t="s">
        <v>52</v>
      </c>
      <c r="E43" s="106"/>
      <c r="F43" s="106"/>
      <c r="G43" s="106"/>
      <c r="H43" s="2"/>
      <c r="I43" s="2"/>
      <c r="J43" s="63"/>
      <c r="K43" s="6" t="s">
        <v>53</v>
      </c>
      <c r="L43" s="6"/>
      <c r="M43" s="64"/>
      <c r="O43" s="12"/>
    </row>
    <row r="44" spans="1:15" ht="20.100000000000001" customHeight="1">
      <c r="B44" s="14"/>
      <c r="D44" s="2"/>
      <c r="E44" s="2"/>
      <c r="F44" s="2"/>
      <c r="G44" s="2"/>
      <c r="H44" s="2"/>
      <c r="I44" s="2"/>
      <c r="J44" s="2"/>
      <c r="K44" s="2"/>
      <c r="L44" s="2"/>
      <c r="M44" s="2"/>
      <c r="O44" s="12"/>
    </row>
    <row r="45" spans="1:15" ht="20.100000000000001" customHeight="1">
      <c r="B45" s="14" t="s">
        <v>54</v>
      </c>
      <c r="D45" s="6"/>
      <c r="E45" s="6"/>
      <c r="F45" s="6"/>
      <c r="G45" s="6"/>
      <c r="H45" s="6"/>
      <c r="I45" s="6"/>
      <c r="J45" s="6"/>
      <c r="K45" s="6"/>
      <c r="L45" s="6"/>
      <c r="M45" s="6"/>
    </row>
    <row r="46" spans="1:15" ht="20.100000000000001" customHeight="1">
      <c r="C46" s="2"/>
      <c r="D46" s="93" t="s">
        <v>143</v>
      </c>
      <c r="E46" s="93"/>
      <c r="F46" s="93"/>
      <c r="G46" s="93"/>
      <c r="H46" s="93"/>
      <c r="I46" s="93"/>
      <c r="J46" s="93"/>
      <c r="K46" s="93"/>
      <c r="L46" s="93"/>
      <c r="M46" s="93"/>
    </row>
    <row r="47" spans="1:15" ht="20.100000000000001" customHeight="1">
      <c r="C47" s="2"/>
      <c r="D47" s="93"/>
      <c r="E47" s="93"/>
      <c r="F47" s="93"/>
      <c r="G47" s="93"/>
      <c r="H47" s="93"/>
      <c r="I47" s="93"/>
      <c r="J47" s="93"/>
      <c r="K47" s="93"/>
      <c r="L47" s="93"/>
      <c r="M47" s="93"/>
    </row>
    <row r="48" spans="1:15" ht="20.100000000000001" customHeight="1" thickBot="1">
      <c r="E48" s="97" t="s">
        <v>55</v>
      </c>
      <c r="F48" s="98"/>
      <c r="G48" s="98"/>
      <c r="H48" s="98" t="s">
        <v>56</v>
      </c>
      <c r="I48" s="98"/>
      <c r="J48" s="98"/>
    </row>
    <row r="49" spans="1:13" ht="20.100000000000001" customHeight="1" thickBot="1">
      <c r="C49" s="99" t="s">
        <v>22</v>
      </c>
      <c r="D49" s="100"/>
      <c r="E49" s="92"/>
      <c r="F49" s="92"/>
      <c r="G49" s="92"/>
      <c r="H49" s="92"/>
      <c r="I49" s="92"/>
      <c r="J49" s="92"/>
    </row>
    <row r="50" spans="1:13" ht="20.100000000000001" customHeight="1" thickBot="1">
      <c r="C50" s="90" t="s">
        <v>23</v>
      </c>
      <c r="D50" s="91"/>
      <c r="E50" s="92"/>
      <c r="F50" s="92"/>
      <c r="G50" s="92"/>
      <c r="H50" s="92"/>
      <c r="I50" s="92"/>
      <c r="J50" s="92"/>
    </row>
    <row r="51" spans="1:13" ht="20.100000000000001" customHeight="1" thickTop="1" thickBot="1">
      <c r="C51" s="94" t="s">
        <v>57</v>
      </c>
      <c r="D51" s="95"/>
      <c r="E51" s="96">
        <f>SUM(E49:G50)</f>
        <v>0</v>
      </c>
      <c r="F51" s="96"/>
      <c r="G51" s="96"/>
      <c r="H51" s="96">
        <f>SUM(H49:J50)</f>
        <v>0</v>
      </c>
      <c r="I51" s="96"/>
      <c r="J51" s="96"/>
    </row>
    <row r="52" spans="1:13" ht="20.100000000000001" customHeight="1">
      <c r="C52" s="66"/>
      <c r="D52" s="66"/>
      <c r="E52" s="67"/>
      <c r="F52" s="67"/>
      <c r="G52" s="67"/>
      <c r="H52" s="67"/>
      <c r="I52" s="67"/>
      <c r="J52" s="67"/>
    </row>
    <row r="53" spans="1:13" ht="20.100000000000001" customHeight="1" thickBot="1">
      <c r="A53" s="18">
        <f>COUNTIF(H54:H55,"○")+COUNTIF(C54:C56,"○")</f>
        <v>0</v>
      </c>
      <c r="B53" s="16" t="s">
        <v>58</v>
      </c>
      <c r="C53" s="16"/>
      <c r="D53" s="16"/>
      <c r="E53" s="16"/>
      <c r="F53" s="16"/>
      <c r="G53" s="16"/>
      <c r="H53" s="16"/>
      <c r="I53" s="19" t="s">
        <v>4</v>
      </c>
      <c r="J53" s="16"/>
      <c r="M53" s="20"/>
    </row>
    <row r="54" spans="1:13" ht="20.100000000000001" customHeight="1" thickBot="1">
      <c r="A54" s="18"/>
      <c r="B54" s="18"/>
      <c r="C54" s="10"/>
      <c r="D54" s="79" t="s">
        <v>59</v>
      </c>
      <c r="E54" s="80"/>
      <c r="F54" s="80"/>
      <c r="G54" s="86"/>
      <c r="H54" s="10"/>
      <c r="I54" s="79" t="s">
        <v>60</v>
      </c>
      <c r="J54" s="80"/>
      <c r="K54" s="80"/>
      <c r="L54" s="81"/>
      <c r="M54" s="18"/>
    </row>
    <row r="55" spans="1:13" ht="20.100000000000001" customHeight="1" thickBot="1">
      <c r="A55" s="18"/>
      <c r="B55" s="18"/>
      <c r="C55" s="10"/>
      <c r="D55" s="79" t="s">
        <v>61</v>
      </c>
      <c r="E55" s="80"/>
      <c r="F55" s="80"/>
      <c r="G55" s="86"/>
      <c r="H55" s="10"/>
      <c r="I55" s="79" t="s">
        <v>62</v>
      </c>
      <c r="J55" s="80"/>
      <c r="K55" s="80"/>
      <c r="L55" s="81"/>
      <c r="M55" s="18"/>
    </row>
    <row r="56" spans="1:13" ht="20.100000000000001" customHeight="1" thickBot="1">
      <c r="A56" s="18"/>
      <c r="B56" s="18"/>
      <c r="C56" s="10"/>
      <c r="D56" s="79" t="s">
        <v>63</v>
      </c>
      <c r="E56" s="80"/>
      <c r="F56" s="80"/>
      <c r="G56" s="81"/>
      <c r="H56" s="68"/>
      <c r="I56" s="68" t="str">
        <f>IF(A53&gt;1,"「１」～「５」の中から１つ選択してください。","")</f>
        <v/>
      </c>
      <c r="J56" s="68"/>
      <c r="K56" s="68"/>
      <c r="L56" s="68"/>
      <c r="M56" s="18"/>
    </row>
    <row r="57" spans="1:13" ht="20.100000000000001" customHeight="1">
      <c r="C57" s="66"/>
      <c r="D57" s="66"/>
      <c r="E57" s="67"/>
      <c r="F57" s="67"/>
      <c r="G57" s="67"/>
      <c r="H57" s="67"/>
      <c r="I57" s="67"/>
      <c r="J57" s="67"/>
    </row>
    <row r="58" spans="1:13" s="18" customFormat="1" ht="20.100000000000001" customHeight="1">
      <c r="C58" s="13"/>
      <c r="L58" s="20"/>
      <c r="M58" s="20"/>
    </row>
    <row r="59" spans="1:13" s="18" customFormat="1" ht="20.100000000000001" customHeight="1" thickBot="1">
      <c r="A59" s="18">
        <f>COUNTIF(H60:H61,"○")+COUNTIF(C60:C62,"○")</f>
        <v>0</v>
      </c>
      <c r="B59" s="16" t="s">
        <v>64</v>
      </c>
      <c r="C59" s="16"/>
      <c r="D59" s="16"/>
      <c r="E59" s="16"/>
      <c r="F59" s="16"/>
      <c r="G59" s="16"/>
      <c r="H59" s="16"/>
      <c r="I59" s="16"/>
      <c r="J59" s="16"/>
      <c r="K59" s="19" t="s">
        <v>4</v>
      </c>
      <c r="L59" s="16"/>
      <c r="M59" s="20"/>
    </row>
    <row r="60" spans="1:13" s="18" customFormat="1" ht="20.100000000000001" customHeight="1" thickBot="1">
      <c r="C60" s="10"/>
      <c r="D60" s="79" t="s">
        <v>65</v>
      </c>
      <c r="E60" s="80"/>
      <c r="F60" s="80"/>
      <c r="G60" s="86"/>
      <c r="H60" s="10"/>
      <c r="I60" s="79" t="s">
        <v>66</v>
      </c>
      <c r="J60" s="80"/>
      <c r="K60" s="80"/>
      <c r="L60" s="81"/>
      <c r="M60" s="1"/>
    </row>
    <row r="61" spans="1:13" s="18" customFormat="1" ht="20.100000000000001" customHeight="1" thickBot="1">
      <c r="C61" s="10"/>
      <c r="D61" s="79" t="s">
        <v>67</v>
      </c>
      <c r="E61" s="80"/>
      <c r="F61" s="80"/>
      <c r="G61" s="86"/>
      <c r="H61" s="10" t="s">
        <v>68</v>
      </c>
      <c r="I61" s="79" t="s">
        <v>69</v>
      </c>
      <c r="J61" s="80"/>
      <c r="K61" s="80"/>
      <c r="L61" s="81"/>
    </row>
    <row r="62" spans="1:13" s="18" customFormat="1" ht="20.100000000000001" customHeight="1" thickBot="1">
      <c r="C62" s="10"/>
      <c r="D62" s="79" t="s">
        <v>70</v>
      </c>
      <c r="E62" s="80"/>
      <c r="F62" s="80"/>
      <c r="G62" s="81"/>
      <c r="H62" s="68"/>
      <c r="I62" s="68" t="str">
        <f>IF(A59&gt;1,"「１」～「５」の中から１つ選択してください。","")</f>
        <v/>
      </c>
      <c r="J62" s="68"/>
      <c r="K62" s="68"/>
      <c r="L62" s="68"/>
    </row>
    <row r="63" spans="1:13" s="18" customFormat="1" ht="20.100000000000001" customHeight="1">
      <c r="C63" s="13"/>
      <c r="L63" s="20"/>
    </row>
    <row r="64" spans="1:13" s="13" customFormat="1" ht="20.100000000000001" customHeight="1">
      <c r="B64" s="16" t="s">
        <v>71</v>
      </c>
      <c r="C64" s="16"/>
      <c r="J64" s="19" t="s">
        <v>72</v>
      </c>
    </row>
    <row r="65" spans="2:12" s="13" customFormat="1" ht="20.100000000000001" customHeight="1">
      <c r="B65" s="16" t="s">
        <v>73</v>
      </c>
    </row>
    <row r="66" spans="2:12" s="13" customFormat="1" ht="20.100000000000001" customHeight="1">
      <c r="C66" s="16" t="s">
        <v>74</v>
      </c>
    </row>
    <row r="67" spans="2:12" s="13" customFormat="1" ht="20.100000000000001" customHeight="1">
      <c r="C67" s="16" t="s">
        <v>145</v>
      </c>
    </row>
    <row r="68" spans="2:12" s="13" customFormat="1" ht="20.100000000000001" customHeight="1">
      <c r="C68" s="16" t="s">
        <v>177</v>
      </c>
    </row>
    <row r="69" spans="2:12" s="13" customFormat="1" ht="20.100000000000001" customHeight="1">
      <c r="C69" s="16" t="s">
        <v>146</v>
      </c>
    </row>
    <row r="70" spans="2:12" s="13" customFormat="1" ht="20.100000000000001" customHeight="1">
      <c r="C70" s="16" t="s">
        <v>147</v>
      </c>
    </row>
    <row r="71" spans="2:12" ht="9.9499999999999993" customHeight="1">
      <c r="B71" s="2"/>
      <c r="C71" s="4"/>
      <c r="D71" s="2"/>
      <c r="E71" s="2"/>
      <c r="F71" s="2"/>
      <c r="G71" s="2"/>
      <c r="H71" s="2"/>
      <c r="I71" s="2"/>
      <c r="J71" s="2"/>
    </row>
    <row r="72" spans="2:12" s="18" customFormat="1" ht="20.100000000000001" customHeight="1">
      <c r="C72" s="87"/>
      <c r="D72" s="87"/>
      <c r="E72" s="87"/>
      <c r="F72" s="87"/>
      <c r="G72" s="69">
        <v>1</v>
      </c>
      <c r="H72" s="70">
        <v>2</v>
      </c>
      <c r="I72" s="70">
        <v>3</v>
      </c>
      <c r="J72" s="70">
        <v>4</v>
      </c>
      <c r="K72" s="70">
        <v>5</v>
      </c>
      <c r="L72" s="70">
        <v>6</v>
      </c>
    </row>
    <row r="73" spans="2:12" s="18" customFormat="1" ht="90.75" customHeight="1" thickBot="1">
      <c r="B73" s="16"/>
      <c r="C73" s="87"/>
      <c r="D73" s="87"/>
      <c r="E73" s="87"/>
      <c r="F73" s="87"/>
      <c r="G73" s="71" t="s">
        <v>75</v>
      </c>
      <c r="H73" s="71" t="s">
        <v>76</v>
      </c>
      <c r="I73" s="71" t="s">
        <v>77</v>
      </c>
      <c r="J73" s="71" t="s">
        <v>78</v>
      </c>
      <c r="K73" s="71" t="s">
        <v>79</v>
      </c>
      <c r="L73" s="71" t="s">
        <v>80</v>
      </c>
    </row>
    <row r="74" spans="2:12" s="18" customFormat="1" ht="20.100000000000001" customHeight="1" thickBot="1">
      <c r="B74" s="16"/>
      <c r="C74" s="82" t="s">
        <v>81</v>
      </c>
      <c r="D74" s="82"/>
      <c r="E74" s="82"/>
      <c r="F74" s="83"/>
      <c r="G74" s="63"/>
      <c r="H74" s="63"/>
      <c r="I74" s="63" t="s">
        <v>68</v>
      </c>
      <c r="J74" s="63" t="s">
        <v>68</v>
      </c>
      <c r="K74" s="63" t="s">
        <v>68</v>
      </c>
      <c r="L74" s="63" t="s">
        <v>68</v>
      </c>
    </row>
    <row r="75" spans="2:12" s="18" customFormat="1" ht="20.100000000000001" customHeight="1" thickBot="1">
      <c r="C75" s="84" t="s">
        <v>82</v>
      </c>
      <c r="D75" s="84"/>
      <c r="E75" s="84"/>
      <c r="F75" s="85"/>
      <c r="G75" s="63" t="s">
        <v>68</v>
      </c>
      <c r="H75" s="63" t="s">
        <v>68</v>
      </c>
      <c r="I75" s="63" t="s">
        <v>68</v>
      </c>
      <c r="J75" s="63" t="s">
        <v>68</v>
      </c>
      <c r="K75" s="63" t="s">
        <v>68</v>
      </c>
      <c r="L75" s="63" t="s">
        <v>68</v>
      </c>
    </row>
    <row r="76" spans="2:12" s="18" customFormat="1" ht="20.100000000000001" customHeight="1" thickBot="1">
      <c r="C76" s="84" t="s">
        <v>83</v>
      </c>
      <c r="D76" s="84"/>
      <c r="E76" s="84"/>
      <c r="F76" s="85"/>
      <c r="G76" s="63" t="s">
        <v>68</v>
      </c>
      <c r="H76" s="63" t="s">
        <v>68</v>
      </c>
      <c r="I76" s="63" t="s">
        <v>68</v>
      </c>
      <c r="J76" s="63" t="s">
        <v>68</v>
      </c>
      <c r="K76" s="63" t="s">
        <v>68</v>
      </c>
      <c r="L76" s="63" t="s">
        <v>68</v>
      </c>
    </row>
    <row r="77" spans="2:12" s="18" customFormat="1" ht="20.100000000000001" customHeight="1" thickBot="1">
      <c r="C77" s="82" t="s">
        <v>84</v>
      </c>
      <c r="D77" s="82"/>
      <c r="E77" s="82"/>
      <c r="F77" s="83"/>
      <c r="G77" s="63" t="s">
        <v>68</v>
      </c>
      <c r="H77" s="63" t="s">
        <v>68</v>
      </c>
      <c r="I77" s="63" t="s">
        <v>68</v>
      </c>
      <c r="J77" s="63" t="s">
        <v>68</v>
      </c>
      <c r="K77" s="63" t="s">
        <v>68</v>
      </c>
      <c r="L77" s="63" t="s">
        <v>68</v>
      </c>
    </row>
    <row r="78" spans="2:12" s="18" customFormat="1" ht="20.100000000000001" customHeight="1" thickBot="1">
      <c r="C78" s="82" t="s">
        <v>85</v>
      </c>
      <c r="D78" s="82"/>
      <c r="E78" s="82"/>
      <c r="F78" s="83"/>
      <c r="G78" s="63" t="s">
        <v>68</v>
      </c>
      <c r="H78" s="63" t="s">
        <v>68</v>
      </c>
      <c r="I78" s="63" t="s">
        <v>68</v>
      </c>
      <c r="J78" s="63" t="s">
        <v>68</v>
      </c>
      <c r="K78" s="63" t="s">
        <v>68</v>
      </c>
      <c r="L78" s="63" t="s">
        <v>68</v>
      </c>
    </row>
    <row r="79" spans="2:12" s="18" customFormat="1" ht="20.100000000000001" customHeight="1" thickBot="1">
      <c r="C79" s="82" t="s">
        <v>144</v>
      </c>
      <c r="D79" s="82"/>
      <c r="E79" s="82"/>
      <c r="F79" s="83"/>
      <c r="G79" s="63" t="s">
        <v>68</v>
      </c>
      <c r="H79" s="63" t="s">
        <v>68</v>
      </c>
      <c r="I79" s="63" t="s">
        <v>68</v>
      </c>
      <c r="J79" s="63" t="s">
        <v>68</v>
      </c>
      <c r="K79" s="63" t="s">
        <v>68</v>
      </c>
      <c r="L79" s="63" t="s">
        <v>68</v>
      </c>
    </row>
    <row r="80" spans="2:12" s="18" customFormat="1" ht="20.100000000000001" customHeight="1" thickBot="1">
      <c r="C80" s="82" t="s">
        <v>86</v>
      </c>
      <c r="D80" s="82"/>
      <c r="E80" s="82"/>
      <c r="F80" s="83"/>
      <c r="G80" s="63" t="s">
        <v>68</v>
      </c>
      <c r="H80" s="63" t="s">
        <v>68</v>
      </c>
      <c r="I80" s="63" t="s">
        <v>68</v>
      </c>
      <c r="J80" s="63" t="s">
        <v>68</v>
      </c>
      <c r="K80" s="63" t="s">
        <v>68</v>
      </c>
      <c r="L80" s="63" t="s">
        <v>68</v>
      </c>
    </row>
    <row r="81" spans="1:13" s="18" customFormat="1" ht="20.100000000000001" customHeight="1" thickBot="1">
      <c r="C81" s="84" t="s">
        <v>87</v>
      </c>
      <c r="D81" s="84"/>
      <c r="E81" s="84"/>
      <c r="F81" s="85"/>
      <c r="G81" s="63" t="s">
        <v>68</v>
      </c>
      <c r="H81" s="63" t="s">
        <v>68</v>
      </c>
      <c r="I81" s="63" t="s">
        <v>68</v>
      </c>
      <c r="J81" s="63" t="s">
        <v>68</v>
      </c>
      <c r="K81" s="63" t="s">
        <v>68</v>
      </c>
      <c r="L81" s="63" t="s">
        <v>68</v>
      </c>
    </row>
    <row r="82" spans="1:13" s="18" customFormat="1" ht="20.100000000000001" customHeight="1">
      <c r="C82" s="68"/>
      <c r="D82" s="68"/>
      <c r="E82" s="68"/>
      <c r="F82" s="68"/>
      <c r="G82" s="68"/>
      <c r="H82" s="68"/>
      <c r="I82" s="68"/>
      <c r="J82" s="68"/>
      <c r="K82" s="68"/>
      <c r="L82" s="68"/>
      <c r="M82" s="20"/>
    </row>
    <row r="83" spans="1:13" s="18" customFormat="1" ht="20.100000000000001" customHeight="1" thickBot="1">
      <c r="A83" s="18">
        <f>COUNTIF(H84:H85,"○")+COUNTIF(C84:C85,"○")</f>
        <v>0</v>
      </c>
      <c r="B83" s="16" t="s">
        <v>88</v>
      </c>
      <c r="C83" s="16"/>
      <c r="D83" s="16"/>
      <c r="E83" s="16"/>
      <c r="F83" s="16"/>
      <c r="G83" s="16"/>
      <c r="H83" s="16"/>
      <c r="I83" s="1"/>
      <c r="J83" s="19" t="s">
        <v>4</v>
      </c>
      <c r="K83" s="1"/>
      <c r="L83" s="1"/>
      <c r="M83" s="1"/>
    </row>
    <row r="84" spans="1:13" s="18" customFormat="1" ht="20.100000000000001" customHeight="1" thickBot="1">
      <c r="C84" s="10"/>
      <c r="D84" s="79" t="s">
        <v>89</v>
      </c>
      <c r="E84" s="80"/>
      <c r="F84" s="80"/>
      <c r="G84" s="86"/>
      <c r="H84" s="10"/>
      <c r="I84" s="79" t="s">
        <v>90</v>
      </c>
      <c r="J84" s="80"/>
      <c r="K84" s="80"/>
      <c r="L84" s="81"/>
    </row>
    <row r="85" spans="1:13" s="18" customFormat="1" ht="20.100000000000001" customHeight="1" thickBot="1">
      <c r="C85" s="10"/>
      <c r="D85" s="79" t="s">
        <v>91</v>
      </c>
      <c r="E85" s="80"/>
      <c r="F85" s="80"/>
      <c r="G85" s="86"/>
      <c r="H85" s="10"/>
      <c r="I85" s="79" t="s">
        <v>92</v>
      </c>
      <c r="J85" s="80"/>
      <c r="K85" s="80"/>
      <c r="L85" s="81"/>
    </row>
    <row r="86" spans="1:13" s="18" customFormat="1" ht="20.100000000000001" customHeight="1">
      <c r="C86" s="68"/>
      <c r="D86" s="68"/>
      <c r="E86" s="68"/>
      <c r="F86" s="68"/>
      <c r="G86" s="68"/>
      <c r="H86" s="68"/>
      <c r="I86" s="68" t="str">
        <f>IF(A83&gt;1,"「１」～「４」の中から１つ選択してください。","")</f>
        <v/>
      </c>
      <c r="J86" s="68"/>
      <c r="K86" s="68"/>
      <c r="L86" s="68"/>
    </row>
    <row r="87" spans="1:13" s="18" customFormat="1" ht="20.100000000000001" customHeight="1" thickBot="1">
      <c r="A87" s="18">
        <f>COUNTIF(C88:C91,"○")</f>
        <v>0</v>
      </c>
      <c r="B87" s="16" t="s">
        <v>93</v>
      </c>
      <c r="C87" s="16"/>
      <c r="D87" s="16"/>
      <c r="E87" s="16"/>
      <c r="F87" s="16"/>
      <c r="G87" s="16"/>
      <c r="H87" s="16"/>
      <c r="I87" s="16"/>
      <c r="J87" s="19" t="s">
        <v>4</v>
      </c>
      <c r="L87" s="16"/>
      <c r="M87" s="20"/>
    </row>
    <row r="88" spans="1:13" s="18" customFormat="1" ht="20.100000000000001" customHeight="1" thickBot="1">
      <c r="C88" s="10"/>
      <c r="D88" s="79" t="s">
        <v>94</v>
      </c>
      <c r="E88" s="80"/>
      <c r="F88" s="80"/>
      <c r="G88" s="80"/>
      <c r="H88" s="81"/>
      <c r="I88" s="68" t="str">
        <f>IF(A87&gt;1,"「１」～「４」の中から１つ選択してください。","")</f>
        <v/>
      </c>
    </row>
    <row r="89" spans="1:13" s="18" customFormat="1" ht="20.100000000000001" customHeight="1" thickBot="1">
      <c r="C89" s="10"/>
      <c r="D89" s="79" t="s">
        <v>95</v>
      </c>
      <c r="E89" s="80"/>
      <c r="F89" s="80"/>
      <c r="G89" s="80"/>
      <c r="H89" s="81"/>
    </row>
    <row r="90" spans="1:13" s="18" customFormat="1" ht="20.100000000000001" customHeight="1" thickBot="1">
      <c r="C90" s="10"/>
      <c r="D90" s="79" t="s">
        <v>96</v>
      </c>
      <c r="E90" s="80"/>
      <c r="F90" s="80"/>
      <c r="G90" s="80"/>
      <c r="H90" s="81"/>
    </row>
    <row r="91" spans="1:13" s="18" customFormat="1" ht="20.100000000000001" customHeight="1" thickBot="1">
      <c r="C91" s="10" t="s">
        <v>68</v>
      </c>
      <c r="D91" s="72" t="s">
        <v>97</v>
      </c>
      <c r="E91" s="73" t="s">
        <v>98</v>
      </c>
      <c r="F91" s="107"/>
      <c r="G91" s="107"/>
      <c r="H91" s="74" t="s">
        <v>99</v>
      </c>
    </row>
    <row r="92" spans="1:13" s="18" customFormat="1" ht="20.100000000000001" customHeight="1">
      <c r="C92" s="13"/>
      <c r="L92" s="20"/>
      <c r="M92" s="20"/>
    </row>
    <row r="93" spans="1:13" s="18" customFormat="1" ht="20.100000000000001" customHeight="1" thickBot="1">
      <c r="B93" s="108" t="s">
        <v>100</v>
      </c>
      <c r="C93" s="108"/>
      <c r="D93" s="108"/>
      <c r="E93" s="108"/>
      <c r="F93" s="108"/>
      <c r="G93" s="108"/>
      <c r="H93" s="108"/>
      <c r="I93" s="108"/>
      <c r="J93" s="108"/>
      <c r="K93" s="108"/>
      <c r="L93" s="108"/>
      <c r="M93" s="20"/>
    </row>
    <row r="94" spans="1:13" s="18" customFormat="1" ht="20.100000000000001" customHeight="1" thickBot="1">
      <c r="C94" s="10"/>
      <c r="D94" s="79" t="s">
        <v>101</v>
      </c>
      <c r="E94" s="80"/>
      <c r="F94" s="80"/>
      <c r="G94" s="80"/>
      <c r="H94" s="80"/>
      <c r="I94" s="80"/>
      <c r="J94" s="80"/>
      <c r="K94" s="80"/>
      <c r="L94" s="81"/>
    </row>
    <row r="95" spans="1:13" s="18" customFormat="1" ht="20.100000000000001" customHeight="1" thickBot="1">
      <c r="C95" s="10"/>
      <c r="D95" s="79" t="s">
        <v>102</v>
      </c>
      <c r="E95" s="80"/>
      <c r="F95" s="80"/>
      <c r="G95" s="80"/>
      <c r="H95" s="80"/>
      <c r="I95" s="80"/>
      <c r="J95" s="80"/>
      <c r="K95" s="80"/>
      <c r="L95" s="81"/>
    </row>
    <row r="96" spans="1:13" s="18" customFormat="1" ht="20.100000000000001" customHeight="1" thickBot="1">
      <c r="C96" s="10"/>
      <c r="D96" s="79" t="s">
        <v>103</v>
      </c>
      <c r="E96" s="80"/>
      <c r="F96" s="80"/>
      <c r="G96" s="80"/>
      <c r="H96" s="80"/>
      <c r="I96" s="80"/>
      <c r="J96" s="80"/>
      <c r="K96" s="80"/>
      <c r="L96" s="81"/>
    </row>
    <row r="97" spans="1:13" s="18" customFormat="1" ht="20.100000000000001" customHeight="1" thickBot="1">
      <c r="C97" s="10"/>
      <c r="D97" s="79" t="s">
        <v>104</v>
      </c>
      <c r="E97" s="80"/>
      <c r="F97" s="80"/>
      <c r="G97" s="80"/>
      <c r="H97" s="80"/>
      <c r="I97" s="80"/>
      <c r="J97" s="80"/>
      <c r="K97" s="80"/>
      <c r="L97" s="81"/>
      <c r="M97" s="20"/>
    </row>
    <row r="98" spans="1:13" s="18" customFormat="1" ht="20.100000000000001" customHeight="1" thickBot="1">
      <c r="C98" s="10" t="s">
        <v>68</v>
      </c>
      <c r="D98" s="79" t="s">
        <v>105</v>
      </c>
      <c r="E98" s="80"/>
      <c r="F98" s="80"/>
      <c r="G98" s="80"/>
      <c r="H98" s="80"/>
      <c r="I98" s="80"/>
      <c r="J98" s="80"/>
      <c r="K98" s="80"/>
      <c r="L98" s="81"/>
      <c r="M98" s="20"/>
    </row>
    <row r="99" spans="1:13" s="18" customFormat="1" ht="20.100000000000001" customHeight="1" thickBot="1">
      <c r="C99" s="10"/>
      <c r="D99" s="79" t="s">
        <v>106</v>
      </c>
      <c r="E99" s="80"/>
      <c r="F99" s="80"/>
      <c r="G99" s="80"/>
      <c r="H99" s="80"/>
      <c r="I99" s="80"/>
      <c r="J99" s="80"/>
      <c r="K99" s="80"/>
      <c r="L99" s="81"/>
    </row>
    <row r="100" spans="1:13" s="18" customFormat="1" ht="20.100000000000001" customHeight="1" thickBot="1">
      <c r="C100" s="10"/>
      <c r="D100" s="79" t="s">
        <v>107</v>
      </c>
      <c r="E100" s="80"/>
      <c r="F100" s="80"/>
      <c r="G100" s="80"/>
      <c r="H100" s="80"/>
      <c r="I100" s="80"/>
      <c r="J100" s="80"/>
      <c r="K100" s="80"/>
      <c r="L100" s="81"/>
    </row>
    <row r="101" spans="1:13" s="18" customFormat="1" ht="20.100000000000001" customHeight="1" thickBot="1">
      <c r="C101" s="10"/>
      <c r="D101" s="79" t="s">
        <v>108</v>
      </c>
      <c r="E101" s="80"/>
      <c r="F101" s="80"/>
      <c r="G101" s="80"/>
      <c r="H101" s="80"/>
      <c r="I101" s="80"/>
      <c r="J101" s="80"/>
      <c r="K101" s="80"/>
      <c r="L101" s="81"/>
      <c r="M101" s="20"/>
    </row>
    <row r="102" spans="1:13" s="18" customFormat="1" ht="20.100000000000001" customHeight="1" thickBot="1">
      <c r="C102" s="10" t="s">
        <v>68</v>
      </c>
      <c r="D102" s="72" t="s">
        <v>109</v>
      </c>
      <c r="E102" s="73" t="s">
        <v>98</v>
      </c>
      <c r="F102" s="107"/>
      <c r="G102" s="107"/>
      <c r="H102" s="107"/>
      <c r="I102" s="107"/>
      <c r="J102" s="107"/>
      <c r="K102" s="107"/>
      <c r="L102" s="74" t="s">
        <v>99</v>
      </c>
      <c r="M102" s="20"/>
    </row>
    <row r="103" spans="1:13" s="18" customFormat="1" ht="20.100000000000001" customHeight="1">
      <c r="C103" s="13"/>
      <c r="L103" s="20"/>
      <c r="M103" s="20"/>
    </row>
    <row r="104" spans="1:13" s="18" customFormat="1" ht="20.100000000000001" customHeight="1" thickBot="1">
      <c r="A104" s="18">
        <f>COUNTIF(C105:C109,"○")</f>
        <v>0</v>
      </c>
      <c r="B104" s="16" t="s">
        <v>110</v>
      </c>
      <c r="C104" s="16"/>
      <c r="D104" s="16"/>
      <c r="E104" s="16"/>
      <c r="F104" s="16"/>
      <c r="G104" s="16"/>
      <c r="H104" s="16"/>
      <c r="I104" s="16"/>
      <c r="J104" s="19" t="s">
        <v>52</v>
      </c>
      <c r="K104" s="1"/>
      <c r="L104" s="1"/>
      <c r="M104" s="20"/>
    </row>
    <row r="105" spans="1:13" s="18" customFormat="1" ht="20.100000000000001" customHeight="1" thickBot="1">
      <c r="C105" s="75"/>
      <c r="D105" s="109" t="s">
        <v>111</v>
      </c>
      <c r="E105" s="110"/>
      <c r="F105" s="110"/>
      <c r="G105" s="110"/>
      <c r="H105" s="110"/>
      <c r="I105" s="110"/>
      <c r="J105" s="68" t="str">
        <f>IF(A104&gt;1,"「１」～「５」の中から１つ選択してください。","")</f>
        <v/>
      </c>
    </row>
    <row r="106" spans="1:13" s="18" customFormat="1" ht="20.100000000000001" customHeight="1" thickBot="1">
      <c r="C106" s="75"/>
      <c r="D106" s="109" t="s">
        <v>112</v>
      </c>
      <c r="E106" s="110"/>
      <c r="F106" s="110"/>
      <c r="G106" s="110"/>
      <c r="H106" s="110"/>
      <c r="I106" s="110"/>
    </row>
    <row r="107" spans="1:13" s="18" customFormat="1" ht="20.100000000000001" customHeight="1" thickBot="1">
      <c r="C107" s="75"/>
      <c r="D107" s="109" t="s">
        <v>113</v>
      </c>
      <c r="E107" s="110"/>
      <c r="F107" s="110"/>
      <c r="G107" s="110"/>
      <c r="H107" s="110"/>
      <c r="I107" s="110"/>
    </row>
    <row r="108" spans="1:13" s="18" customFormat="1" ht="20.100000000000001" customHeight="1" thickBot="1">
      <c r="C108" s="75"/>
      <c r="D108" s="109" t="s">
        <v>114</v>
      </c>
      <c r="E108" s="110"/>
      <c r="F108" s="110"/>
      <c r="G108" s="110"/>
      <c r="H108" s="110"/>
      <c r="I108" s="110"/>
    </row>
    <row r="109" spans="1:13" s="18" customFormat="1" ht="20.100000000000001" customHeight="1" thickBot="1">
      <c r="C109" s="75"/>
      <c r="D109" s="109" t="s">
        <v>115</v>
      </c>
      <c r="E109" s="110"/>
      <c r="F109" s="110"/>
      <c r="G109" s="110"/>
      <c r="H109" s="110"/>
      <c r="I109" s="110"/>
      <c r="L109" s="20"/>
      <c r="M109" s="20"/>
    </row>
    <row r="110" spans="1:13" s="18" customFormat="1" ht="20.100000000000001" customHeight="1">
      <c r="C110" s="13"/>
      <c r="L110" s="20"/>
      <c r="M110" s="20"/>
    </row>
    <row r="111" spans="1:13" s="18" customFormat="1" ht="20.100000000000001" customHeight="1" thickBot="1">
      <c r="B111" s="16" t="s">
        <v>116</v>
      </c>
      <c r="C111" s="16"/>
      <c r="D111" s="16"/>
      <c r="E111" s="16"/>
      <c r="F111" s="16"/>
      <c r="G111" s="16"/>
      <c r="H111" s="16"/>
      <c r="I111" s="16"/>
      <c r="J111" s="16"/>
      <c r="K111" s="16"/>
      <c r="L111" s="16"/>
      <c r="M111" s="20"/>
    </row>
    <row r="112" spans="1:13" s="18" customFormat="1" ht="20.100000000000001" customHeight="1" thickBot="1">
      <c r="C112" s="10"/>
      <c r="D112" s="72" t="s">
        <v>117</v>
      </c>
      <c r="E112" s="76"/>
      <c r="F112" s="76"/>
      <c r="G112" s="76"/>
      <c r="H112" s="76"/>
      <c r="I112" s="76"/>
      <c r="J112" s="76"/>
      <c r="K112" s="76"/>
      <c r="L112" s="74"/>
    </row>
    <row r="113" spans="2:13" s="18" customFormat="1" ht="20.100000000000001" customHeight="1" thickBot="1">
      <c r="C113" s="10"/>
      <c r="D113" s="72" t="s">
        <v>118</v>
      </c>
      <c r="E113" s="76"/>
      <c r="F113" s="76"/>
      <c r="G113" s="76"/>
      <c r="H113" s="76"/>
      <c r="I113" s="76"/>
      <c r="J113" s="76"/>
      <c r="K113" s="76"/>
      <c r="L113" s="74"/>
    </row>
    <row r="114" spans="2:13" s="18" customFormat="1" ht="20.100000000000001" customHeight="1" thickBot="1">
      <c r="C114" s="10"/>
      <c r="D114" s="72" t="s">
        <v>119</v>
      </c>
      <c r="E114" s="76"/>
      <c r="F114" s="76"/>
      <c r="G114" s="76"/>
      <c r="H114" s="76"/>
      <c r="I114" s="76"/>
      <c r="J114" s="76"/>
      <c r="K114" s="76"/>
      <c r="L114" s="74"/>
    </row>
    <row r="115" spans="2:13" s="18" customFormat="1" ht="20.100000000000001" customHeight="1" thickBot="1">
      <c r="C115" s="10"/>
      <c r="D115" s="72" t="s">
        <v>120</v>
      </c>
      <c r="E115" s="1"/>
      <c r="F115" s="76"/>
      <c r="G115" s="76"/>
      <c r="H115" s="76"/>
      <c r="I115" s="76"/>
      <c r="J115" s="76"/>
      <c r="K115" s="76"/>
      <c r="L115" s="74"/>
      <c r="M115" s="20"/>
    </row>
    <row r="116" spans="2:13" s="18" customFormat="1" ht="20.100000000000001" customHeight="1" thickBot="1">
      <c r="C116" s="10"/>
      <c r="D116" s="76" t="s">
        <v>121</v>
      </c>
      <c r="E116" s="76"/>
      <c r="F116" s="76"/>
      <c r="G116" s="76"/>
      <c r="H116" s="76"/>
      <c r="I116" s="76"/>
      <c r="J116" s="76"/>
      <c r="K116" s="76"/>
      <c r="L116" s="74"/>
      <c r="M116" s="20"/>
    </row>
    <row r="117" spans="2:13" s="18" customFormat="1" ht="20.100000000000001" customHeight="1" thickBot="1">
      <c r="C117" s="10" t="s">
        <v>68</v>
      </c>
      <c r="D117" s="72" t="s">
        <v>122</v>
      </c>
      <c r="E117" s="76"/>
      <c r="F117" s="76"/>
      <c r="G117" s="76"/>
      <c r="H117" s="76"/>
      <c r="I117" s="76"/>
      <c r="J117" s="76"/>
      <c r="K117" s="76"/>
      <c r="L117" s="74"/>
      <c r="M117" s="20"/>
    </row>
    <row r="118" spans="2:13" s="18" customFormat="1" ht="20.100000000000001" customHeight="1" thickBot="1">
      <c r="C118" s="10"/>
      <c r="D118" s="72" t="s">
        <v>123</v>
      </c>
      <c r="E118" s="76"/>
      <c r="F118" s="76"/>
      <c r="G118" s="76"/>
      <c r="H118" s="76"/>
      <c r="I118" s="76"/>
      <c r="J118" s="76"/>
      <c r="K118" s="76"/>
      <c r="L118" s="74"/>
    </row>
    <row r="119" spans="2:13" s="18" customFormat="1" ht="20.100000000000001" customHeight="1" thickBot="1">
      <c r="C119" s="10"/>
      <c r="D119" s="72" t="s">
        <v>124</v>
      </c>
      <c r="E119" s="73" t="s">
        <v>98</v>
      </c>
      <c r="F119" s="107"/>
      <c r="G119" s="107"/>
      <c r="H119" s="107"/>
      <c r="I119" s="107"/>
      <c r="J119" s="107"/>
      <c r="K119" s="107"/>
      <c r="L119" s="74" t="s">
        <v>99</v>
      </c>
    </row>
    <row r="120" spans="2:13" s="18" customFormat="1" ht="20.100000000000001" customHeight="1">
      <c r="C120" s="13"/>
      <c r="L120" s="20"/>
      <c r="M120" s="20"/>
    </row>
    <row r="121" spans="2:13" s="18" customFormat="1" ht="20.100000000000001" customHeight="1" thickBot="1">
      <c r="B121" s="16" t="s">
        <v>125</v>
      </c>
      <c r="C121" s="16"/>
      <c r="D121" s="16"/>
      <c r="E121" s="16"/>
      <c r="F121" s="16"/>
      <c r="G121" s="16"/>
      <c r="H121" s="16"/>
      <c r="I121" s="16"/>
      <c r="J121" s="16"/>
      <c r="K121" s="16"/>
      <c r="L121" s="16"/>
      <c r="M121" s="20"/>
    </row>
    <row r="122" spans="2:13" s="18" customFormat="1" ht="20.100000000000001" customHeight="1" thickBot="1">
      <c r="C122" s="10"/>
      <c r="D122" s="72" t="s">
        <v>126</v>
      </c>
      <c r="E122" s="76"/>
      <c r="F122" s="76"/>
      <c r="G122" s="76"/>
      <c r="H122" s="76"/>
      <c r="I122" s="76"/>
      <c r="J122" s="76"/>
      <c r="K122" s="76"/>
      <c r="L122" s="74"/>
    </row>
    <row r="123" spans="2:13" s="18" customFormat="1" ht="20.100000000000001" customHeight="1" thickBot="1">
      <c r="C123" s="10"/>
      <c r="D123" s="72" t="s">
        <v>127</v>
      </c>
      <c r="E123" s="76"/>
      <c r="F123" s="76"/>
      <c r="G123" s="76"/>
      <c r="H123" s="76"/>
      <c r="I123" s="76"/>
      <c r="J123" s="76"/>
      <c r="K123" s="76"/>
      <c r="L123" s="74"/>
    </row>
    <row r="124" spans="2:13" s="18" customFormat="1" ht="20.100000000000001" customHeight="1" thickBot="1">
      <c r="C124" s="10"/>
      <c r="D124" s="72" t="s">
        <v>128</v>
      </c>
      <c r="E124" s="76"/>
      <c r="F124" s="76"/>
      <c r="G124" s="76"/>
      <c r="H124" s="76"/>
      <c r="I124" s="76"/>
      <c r="J124" s="76"/>
      <c r="K124" s="76"/>
      <c r="L124" s="74"/>
    </row>
    <row r="125" spans="2:13" s="18" customFormat="1" ht="20.100000000000001" customHeight="1" thickBot="1">
      <c r="C125" s="10"/>
      <c r="D125" s="72" t="s">
        <v>129</v>
      </c>
      <c r="E125" s="76"/>
      <c r="F125" s="76"/>
      <c r="G125" s="76"/>
      <c r="H125" s="76"/>
      <c r="I125" s="76"/>
      <c r="J125" s="76"/>
      <c r="K125" s="76"/>
      <c r="L125" s="74"/>
      <c r="M125" s="20"/>
    </row>
    <row r="126" spans="2:13" s="18" customFormat="1" ht="20.100000000000001" customHeight="1" thickBot="1">
      <c r="C126" s="10" t="s">
        <v>68</v>
      </c>
      <c r="D126" s="72" t="s">
        <v>130</v>
      </c>
      <c r="E126" s="76"/>
      <c r="F126" s="76"/>
      <c r="G126" s="76"/>
      <c r="H126" s="76"/>
      <c r="I126" s="76"/>
      <c r="J126" s="76"/>
      <c r="K126" s="76"/>
      <c r="L126" s="74"/>
      <c r="M126" s="20"/>
    </row>
    <row r="127" spans="2:13" s="18" customFormat="1" ht="20.100000000000001" customHeight="1" thickBot="1">
      <c r="C127" s="10"/>
      <c r="D127" s="72" t="s">
        <v>131</v>
      </c>
      <c r="E127" s="76"/>
      <c r="F127" s="76"/>
      <c r="G127" s="76"/>
      <c r="H127" s="76"/>
      <c r="I127" s="76"/>
      <c r="J127" s="76"/>
      <c r="K127" s="76"/>
      <c r="L127" s="74"/>
    </row>
    <row r="128" spans="2:13" s="18" customFormat="1" ht="20.100000000000001" customHeight="1" thickBot="1">
      <c r="C128" s="10"/>
      <c r="D128" s="72" t="s">
        <v>132</v>
      </c>
      <c r="E128" s="76"/>
      <c r="F128" s="76"/>
      <c r="G128" s="76"/>
      <c r="H128" s="76"/>
      <c r="I128" s="76"/>
      <c r="J128" s="76"/>
      <c r="K128" s="76"/>
      <c r="L128" s="74"/>
    </row>
    <row r="129" spans="2:17" s="18" customFormat="1" ht="20.100000000000001" customHeight="1" thickBot="1">
      <c r="C129" s="10"/>
      <c r="D129" s="72" t="s">
        <v>133</v>
      </c>
      <c r="E129" s="76"/>
      <c r="F129" s="76"/>
      <c r="G129" s="76"/>
      <c r="H129" s="76"/>
      <c r="I129" s="76"/>
      <c r="J129" s="76"/>
      <c r="K129" s="76"/>
      <c r="L129" s="74"/>
      <c r="M129" s="20"/>
    </row>
    <row r="130" spans="2:17" s="18" customFormat="1" ht="20.100000000000001" customHeight="1" thickBot="1">
      <c r="C130" s="10" t="s">
        <v>68</v>
      </c>
      <c r="D130" s="72" t="s">
        <v>134</v>
      </c>
      <c r="E130" s="73" t="s">
        <v>98</v>
      </c>
      <c r="F130" s="107"/>
      <c r="G130" s="107"/>
      <c r="H130" s="107"/>
      <c r="I130" s="107"/>
      <c r="J130" s="107"/>
      <c r="K130" s="107"/>
      <c r="L130" s="74" t="s">
        <v>99</v>
      </c>
      <c r="M130" s="20"/>
    </row>
    <row r="131" spans="2:17" s="18" customFormat="1" ht="20.100000000000001" customHeight="1">
      <c r="C131" s="13"/>
      <c r="L131" s="20"/>
      <c r="M131" s="20"/>
    </row>
    <row r="132" spans="2:17" s="18" customFormat="1" ht="20.100000000000001" customHeight="1">
      <c r="B132" s="16" t="s">
        <v>149</v>
      </c>
      <c r="C132" s="13"/>
      <c r="J132" s="19" t="s">
        <v>72</v>
      </c>
      <c r="K132" s="13"/>
      <c r="M132" s="20"/>
    </row>
    <row r="133" spans="2:17" s="18" customFormat="1" ht="20.100000000000001" customHeight="1">
      <c r="B133" s="16" t="s">
        <v>148</v>
      </c>
      <c r="C133" s="13"/>
      <c r="L133" s="20"/>
      <c r="M133" s="20"/>
      <c r="P133" s="19"/>
      <c r="Q133" s="13"/>
    </row>
    <row r="134" spans="2:17" s="18" customFormat="1" ht="9.9499999999999993" customHeight="1">
      <c r="C134" s="13"/>
      <c r="L134" s="20"/>
      <c r="M134" s="20"/>
    </row>
    <row r="135" spans="2:17" s="18" customFormat="1" ht="20.100000000000001" customHeight="1">
      <c r="C135" s="87"/>
      <c r="D135" s="87"/>
      <c r="E135" s="87"/>
      <c r="F135" s="87"/>
      <c r="G135" s="87"/>
      <c r="H135" s="69">
        <v>1</v>
      </c>
      <c r="I135" s="70">
        <v>2</v>
      </c>
      <c r="J135" s="70">
        <v>3</v>
      </c>
      <c r="K135" s="70">
        <v>4</v>
      </c>
    </row>
    <row r="136" spans="2:17" s="18" customFormat="1" ht="120" customHeight="1" thickBot="1">
      <c r="B136" s="16"/>
      <c r="C136" s="87"/>
      <c r="D136" s="87"/>
      <c r="E136" s="87"/>
      <c r="F136" s="87"/>
      <c r="G136" s="87"/>
      <c r="H136" s="78" t="s">
        <v>160</v>
      </c>
      <c r="I136" s="71" t="s">
        <v>161</v>
      </c>
      <c r="J136" s="71" t="s">
        <v>162</v>
      </c>
      <c r="K136" s="71" t="s">
        <v>150</v>
      </c>
    </row>
    <row r="137" spans="2:17" s="18" customFormat="1" ht="20.100000000000001" customHeight="1" thickBot="1">
      <c r="B137" s="16"/>
      <c r="C137" s="89" t="s">
        <v>151</v>
      </c>
      <c r="D137" s="89"/>
      <c r="E137" s="89"/>
      <c r="F137" s="89"/>
      <c r="G137" s="89"/>
      <c r="H137" s="63"/>
      <c r="I137" s="63"/>
      <c r="J137" s="63" t="s">
        <v>68</v>
      </c>
      <c r="K137" s="63" t="s">
        <v>68</v>
      </c>
    </row>
    <row r="138" spans="2:17" s="18" customFormat="1" ht="20.100000000000001" customHeight="1" thickBot="1">
      <c r="C138" s="88" t="s">
        <v>152</v>
      </c>
      <c r="D138" s="88"/>
      <c r="E138" s="88"/>
      <c r="F138" s="88"/>
      <c r="G138" s="88"/>
      <c r="H138" s="63" t="s">
        <v>68</v>
      </c>
      <c r="I138" s="63" t="s">
        <v>68</v>
      </c>
      <c r="J138" s="63" t="s">
        <v>68</v>
      </c>
      <c r="K138" s="63" t="s">
        <v>68</v>
      </c>
    </row>
    <row r="139" spans="2:17" s="18" customFormat="1" ht="20.100000000000001" customHeight="1" thickBot="1">
      <c r="C139" s="88" t="s">
        <v>153</v>
      </c>
      <c r="D139" s="88"/>
      <c r="E139" s="88"/>
      <c r="F139" s="88"/>
      <c r="G139" s="88"/>
      <c r="H139" s="63" t="s">
        <v>68</v>
      </c>
      <c r="I139" s="63" t="s">
        <v>68</v>
      </c>
      <c r="J139" s="63" t="s">
        <v>68</v>
      </c>
      <c r="K139" s="63" t="s">
        <v>68</v>
      </c>
    </row>
    <row r="140" spans="2:17" s="18" customFormat="1" ht="20.100000000000001" customHeight="1" thickBot="1">
      <c r="C140" s="88" t="s">
        <v>154</v>
      </c>
      <c r="D140" s="88"/>
      <c r="E140" s="88"/>
      <c r="F140" s="88"/>
      <c r="G140" s="88"/>
      <c r="H140" s="63" t="s">
        <v>68</v>
      </c>
      <c r="I140" s="63" t="s">
        <v>68</v>
      </c>
      <c r="J140" s="63" t="s">
        <v>68</v>
      </c>
      <c r="K140" s="63" t="s">
        <v>68</v>
      </c>
    </row>
    <row r="141" spans="2:17" s="18" customFormat="1" ht="20.100000000000001" customHeight="1" thickBot="1">
      <c r="C141" s="89" t="s">
        <v>155</v>
      </c>
      <c r="D141" s="89"/>
      <c r="E141" s="89"/>
      <c r="F141" s="89"/>
      <c r="G141" s="89"/>
      <c r="H141" s="63" t="s">
        <v>68</v>
      </c>
      <c r="I141" s="63" t="s">
        <v>68</v>
      </c>
      <c r="J141" s="63" t="s">
        <v>68</v>
      </c>
      <c r="K141" s="63" t="s">
        <v>68</v>
      </c>
    </row>
    <row r="142" spans="2:17" s="18" customFormat="1" ht="20.100000000000001" customHeight="1" thickBot="1">
      <c r="C142" s="89" t="s">
        <v>156</v>
      </c>
      <c r="D142" s="89"/>
      <c r="E142" s="89"/>
      <c r="F142" s="89"/>
      <c r="G142" s="89"/>
      <c r="H142" s="63" t="s">
        <v>68</v>
      </c>
      <c r="I142" s="63" t="s">
        <v>68</v>
      </c>
      <c r="J142" s="63" t="s">
        <v>68</v>
      </c>
      <c r="K142" s="63" t="s">
        <v>68</v>
      </c>
    </row>
    <row r="143" spans="2:17" s="18" customFormat="1" ht="20.100000000000001" customHeight="1" thickBot="1">
      <c r="C143" s="89" t="s">
        <v>157</v>
      </c>
      <c r="D143" s="89"/>
      <c r="E143" s="89"/>
      <c r="F143" s="89"/>
      <c r="G143" s="89"/>
      <c r="H143" s="63" t="s">
        <v>68</v>
      </c>
      <c r="I143" s="63" t="s">
        <v>68</v>
      </c>
      <c r="J143" s="63" t="s">
        <v>68</v>
      </c>
      <c r="K143" s="63" t="s">
        <v>68</v>
      </c>
    </row>
    <row r="144" spans="2:17" s="18" customFormat="1" ht="20.100000000000001" customHeight="1" thickBot="1">
      <c r="C144" s="88" t="s">
        <v>158</v>
      </c>
      <c r="D144" s="88"/>
      <c r="E144" s="88"/>
      <c r="F144" s="88"/>
      <c r="G144" s="88"/>
      <c r="H144" s="63" t="s">
        <v>68</v>
      </c>
      <c r="I144" s="63" t="s">
        <v>68</v>
      </c>
      <c r="J144" s="63" t="s">
        <v>68</v>
      </c>
      <c r="K144" s="63" t="s">
        <v>68</v>
      </c>
    </row>
    <row r="145" spans="1:13" s="18" customFormat="1" ht="20.100000000000001" customHeight="1" thickBot="1">
      <c r="C145" s="88" t="s">
        <v>159</v>
      </c>
      <c r="D145" s="88"/>
      <c r="E145" s="88"/>
      <c r="F145" s="88"/>
      <c r="G145" s="88"/>
      <c r="H145" s="63" t="s">
        <v>68</v>
      </c>
      <c r="I145" s="63" t="s">
        <v>68</v>
      </c>
      <c r="J145" s="63" t="s">
        <v>68</v>
      </c>
      <c r="K145" s="63" t="s">
        <v>68</v>
      </c>
      <c r="L145" s="20"/>
    </row>
    <row r="146" spans="1:13" s="18" customFormat="1" ht="20.100000000000001" customHeight="1">
      <c r="C146" s="13"/>
      <c r="L146" s="20"/>
      <c r="M146" s="20"/>
    </row>
    <row r="147" spans="1:13" s="18" customFormat="1" ht="20.100000000000001" customHeight="1" thickBot="1">
      <c r="A147" s="18">
        <f>COUNTIF(H148:H151,"○")+COUNTIF(C148:C151,"○")</f>
        <v>0</v>
      </c>
      <c r="B147" s="16" t="s">
        <v>163</v>
      </c>
      <c r="C147" s="16"/>
      <c r="D147" s="16"/>
      <c r="E147" s="16"/>
      <c r="F147" s="16"/>
      <c r="G147" s="16"/>
      <c r="H147" s="16"/>
      <c r="I147" s="1"/>
      <c r="J147" s="19" t="s">
        <v>4</v>
      </c>
      <c r="K147" s="1"/>
      <c r="L147" s="1"/>
      <c r="M147" s="1"/>
    </row>
    <row r="148" spans="1:13" s="18" customFormat="1" ht="20.100000000000001" customHeight="1" thickBot="1">
      <c r="C148" s="10"/>
      <c r="D148" s="79" t="s">
        <v>164</v>
      </c>
      <c r="E148" s="80"/>
      <c r="F148" s="80"/>
      <c r="G148" s="86"/>
      <c r="H148" s="10"/>
      <c r="I148" s="79" t="s">
        <v>168</v>
      </c>
      <c r="J148" s="80"/>
      <c r="K148" s="80"/>
      <c r="L148" s="81"/>
    </row>
    <row r="149" spans="1:13" s="18" customFormat="1" ht="20.100000000000001" customHeight="1" thickBot="1">
      <c r="C149" s="10"/>
      <c r="D149" s="79" t="s">
        <v>165</v>
      </c>
      <c r="E149" s="80"/>
      <c r="F149" s="80"/>
      <c r="G149" s="86"/>
      <c r="H149" s="10"/>
      <c r="I149" s="79" t="s">
        <v>169</v>
      </c>
      <c r="J149" s="80"/>
      <c r="K149" s="80"/>
      <c r="L149" s="81"/>
    </row>
    <row r="150" spans="1:13" s="18" customFormat="1" ht="20.100000000000001" customHeight="1" thickBot="1">
      <c r="C150" s="10"/>
      <c r="D150" s="79" t="s">
        <v>166</v>
      </c>
      <c r="E150" s="80"/>
      <c r="F150" s="80"/>
      <c r="G150" s="86"/>
      <c r="H150" s="10"/>
      <c r="I150" s="79" t="s">
        <v>170</v>
      </c>
      <c r="J150" s="80"/>
      <c r="K150" s="80"/>
      <c r="L150" s="81"/>
    </row>
    <row r="151" spans="1:13" s="18" customFormat="1" ht="20.100000000000001" customHeight="1" thickBot="1">
      <c r="C151" s="10"/>
      <c r="D151" s="79" t="s">
        <v>167</v>
      </c>
      <c r="E151" s="80"/>
      <c r="F151" s="80"/>
      <c r="G151" s="86"/>
      <c r="H151" s="10"/>
      <c r="I151" s="72" t="s">
        <v>171</v>
      </c>
      <c r="J151" s="73" t="s">
        <v>98</v>
      </c>
      <c r="K151" s="77"/>
      <c r="L151" s="74" t="s">
        <v>99</v>
      </c>
    </row>
    <row r="152" spans="1:13" s="18" customFormat="1" ht="20.100000000000001" customHeight="1">
      <c r="C152" s="13"/>
      <c r="I152" s="68" t="str">
        <f>IF(A147&gt;1,"「１」～「８」の中から１つ選択してください。","")</f>
        <v/>
      </c>
      <c r="J152" s="68"/>
      <c r="K152" s="68"/>
      <c r="L152" s="68"/>
    </row>
    <row r="153" spans="1:13" s="18" customFormat="1" ht="20.100000000000001" customHeight="1">
      <c r="B153" s="16" t="s">
        <v>173</v>
      </c>
      <c r="C153" s="16"/>
      <c r="D153" s="16"/>
      <c r="E153" s="16"/>
      <c r="F153" s="16"/>
      <c r="G153" s="16"/>
      <c r="H153" s="16"/>
      <c r="I153" s="16"/>
      <c r="J153" s="16"/>
      <c r="K153" s="16"/>
      <c r="L153" s="16"/>
      <c r="M153" s="20"/>
    </row>
    <row r="154" spans="1:13" s="18" customFormat="1" ht="20.100000000000001" customHeight="1" thickBot="1">
      <c r="A154" s="18">
        <f>COUNTIF(C155:C157,"○")+COUNTIF(H155:H156,"○")</f>
        <v>0</v>
      </c>
      <c r="B154" s="16"/>
      <c r="C154" s="1"/>
      <c r="D154" s="19" t="s">
        <v>4</v>
      </c>
      <c r="E154" s="16"/>
      <c r="F154" s="16"/>
      <c r="J154" s="1"/>
      <c r="K154" s="1"/>
      <c r="L154" s="16"/>
      <c r="M154" s="20"/>
    </row>
    <row r="155" spans="1:13" s="18" customFormat="1" ht="20.100000000000001" customHeight="1" thickBot="1">
      <c r="C155" s="10"/>
      <c r="D155" s="79" t="s">
        <v>172</v>
      </c>
      <c r="E155" s="80"/>
      <c r="F155" s="80"/>
      <c r="G155" s="80"/>
      <c r="H155" s="10"/>
      <c r="I155" s="79" t="s">
        <v>180</v>
      </c>
      <c r="J155" s="80"/>
      <c r="K155" s="80"/>
      <c r="L155" s="81"/>
    </row>
    <row r="156" spans="1:13" s="18" customFormat="1" ht="20.100000000000001" customHeight="1" thickBot="1">
      <c r="C156" s="10"/>
      <c r="D156" s="79" t="s">
        <v>178</v>
      </c>
      <c r="E156" s="80"/>
      <c r="F156" s="80"/>
      <c r="G156" s="80"/>
      <c r="H156" s="10"/>
      <c r="I156" s="79" t="s">
        <v>181</v>
      </c>
      <c r="J156" s="80"/>
      <c r="K156" s="80"/>
      <c r="L156" s="81"/>
    </row>
    <row r="157" spans="1:13" s="18" customFormat="1" ht="20.100000000000001" customHeight="1" thickBot="1">
      <c r="C157" s="10"/>
      <c r="D157" s="79" t="s">
        <v>179</v>
      </c>
      <c r="E157" s="80"/>
      <c r="F157" s="80"/>
      <c r="G157" s="81"/>
      <c r="H157" s="68" t="str">
        <f>IF(A154&gt;1,"「１」～「５」の中から１つ選択してください。","")</f>
        <v/>
      </c>
      <c r="I157" s="68"/>
      <c r="J157" s="68"/>
      <c r="K157" s="68"/>
      <c r="M157" s="20"/>
    </row>
    <row r="158" spans="1:13" s="18" customFormat="1" ht="20.100000000000001" customHeight="1">
      <c r="C158" s="2"/>
      <c r="D158" s="68"/>
      <c r="E158" s="68"/>
      <c r="F158" s="68"/>
      <c r="G158" s="68"/>
      <c r="L158" s="20"/>
      <c r="M158" s="20"/>
    </row>
    <row r="159" spans="1:13" ht="20.100000000000001" customHeight="1" thickBot="1">
      <c r="B159" s="14" t="s">
        <v>174</v>
      </c>
      <c r="C159" s="5"/>
      <c r="D159" s="2"/>
      <c r="E159" s="2"/>
      <c r="F159" s="2"/>
      <c r="G159" s="2"/>
      <c r="H159" s="2"/>
      <c r="I159" s="2"/>
      <c r="J159" s="2"/>
      <c r="K159" s="2"/>
    </row>
    <row r="160" spans="1:13" ht="20.100000000000001" customHeight="1" thickBot="1">
      <c r="C160" s="111"/>
      <c r="D160" s="111"/>
      <c r="E160" s="111"/>
      <c r="F160" s="111"/>
      <c r="G160" s="111"/>
      <c r="H160" s="111"/>
      <c r="I160" s="111"/>
      <c r="J160" s="111"/>
      <c r="K160" s="111"/>
      <c r="L160" s="111"/>
    </row>
    <row r="161" spans="2:12" ht="20.100000000000001" customHeight="1" thickBot="1">
      <c r="C161" s="111"/>
      <c r="D161" s="111"/>
      <c r="E161" s="111"/>
      <c r="F161" s="111"/>
      <c r="G161" s="111"/>
      <c r="H161" s="111"/>
      <c r="I161" s="111"/>
      <c r="J161" s="111"/>
      <c r="K161" s="111"/>
      <c r="L161" s="111"/>
    </row>
    <row r="162" spans="2:12" ht="20.100000000000001" customHeight="1" thickBot="1">
      <c r="B162" s="2"/>
      <c r="C162" s="111"/>
      <c r="D162" s="111"/>
      <c r="E162" s="111"/>
      <c r="F162" s="111"/>
      <c r="G162" s="111"/>
      <c r="H162" s="111"/>
      <c r="I162" s="111"/>
      <c r="J162" s="111"/>
      <c r="K162" s="111"/>
      <c r="L162" s="111"/>
    </row>
    <row r="163" spans="2:12" ht="20.100000000000001" customHeight="1" thickBot="1">
      <c r="B163" s="2"/>
      <c r="C163" s="111"/>
      <c r="D163" s="111"/>
      <c r="E163" s="111"/>
      <c r="F163" s="111"/>
      <c r="G163" s="111"/>
      <c r="H163" s="111"/>
      <c r="I163" s="111"/>
      <c r="J163" s="111"/>
      <c r="K163" s="111"/>
      <c r="L163" s="111"/>
    </row>
    <row r="164" spans="2:12" ht="20.100000000000001" customHeight="1"/>
    <row r="165" spans="2:12" ht="20.100000000000001" customHeight="1">
      <c r="C165" s="15" t="s">
        <v>175</v>
      </c>
    </row>
    <row r="166" spans="2:12" ht="20.100000000000001" customHeight="1">
      <c r="C166" s="114" t="s">
        <v>176</v>
      </c>
      <c r="D166" s="114"/>
      <c r="E166" s="114"/>
      <c r="F166" s="114"/>
      <c r="G166" s="114"/>
      <c r="H166" s="114"/>
    </row>
    <row r="167" spans="2:12" ht="20.100000000000001" customHeight="1"/>
    <row r="168" spans="2:12" ht="20.100000000000001" customHeight="1" thickBot="1">
      <c r="C168" s="1" t="s">
        <v>135</v>
      </c>
    </row>
    <row r="169" spans="2:12" ht="20.100000000000001" customHeight="1" thickBot="1">
      <c r="C169" s="112" t="s">
        <v>136</v>
      </c>
      <c r="D169" s="113"/>
      <c r="E169" s="113"/>
      <c r="F169" s="92"/>
      <c r="G169" s="92"/>
      <c r="H169" s="92"/>
      <c r="I169" s="92"/>
      <c r="J169" s="92"/>
      <c r="K169" s="92"/>
      <c r="L169" s="92"/>
    </row>
    <row r="170" spans="2:12" ht="20.100000000000001" customHeight="1" thickBot="1">
      <c r="C170" s="112" t="s">
        <v>137</v>
      </c>
      <c r="D170" s="113"/>
      <c r="E170" s="113"/>
      <c r="F170" s="92"/>
      <c r="G170" s="92"/>
      <c r="H170" s="92"/>
      <c r="I170" s="92"/>
      <c r="J170" s="92"/>
      <c r="K170" s="92"/>
      <c r="L170" s="92"/>
    </row>
    <row r="171" spans="2:12" ht="20.100000000000001" customHeight="1" thickBot="1">
      <c r="C171" s="112" t="s">
        <v>138</v>
      </c>
      <c r="D171" s="113"/>
      <c r="E171" s="113"/>
      <c r="F171" s="115"/>
      <c r="G171" s="115"/>
      <c r="H171" s="115"/>
      <c r="I171" s="115"/>
      <c r="J171" s="115"/>
      <c r="K171" s="115"/>
      <c r="L171" s="115"/>
    </row>
    <row r="172" spans="2:12" ht="20.100000000000001" customHeight="1" thickBot="1">
      <c r="C172" s="112" t="s">
        <v>139</v>
      </c>
      <c r="D172" s="113"/>
      <c r="E172" s="113"/>
      <c r="F172" s="92"/>
      <c r="G172" s="92"/>
      <c r="H172" s="92"/>
      <c r="I172" s="92"/>
      <c r="J172" s="92"/>
      <c r="K172" s="92"/>
      <c r="L172" s="92"/>
    </row>
    <row r="173" spans="2:12" ht="20.100000000000001" customHeight="1"/>
    <row r="174" spans="2:12" ht="20.100000000000001" customHeight="1">
      <c r="C174" s="1" t="s">
        <v>140</v>
      </c>
    </row>
    <row r="175" spans="2:12" ht="20.100000000000001" customHeight="1"/>
    <row r="178" spans="3:13" ht="18" customHeight="1"/>
    <row r="180" spans="3:13">
      <c r="C180" s="2"/>
      <c r="L180" s="4"/>
      <c r="M180" s="4"/>
    </row>
  </sheetData>
  <sheetProtection sheet="1"/>
  <protectedRanges>
    <protectedRange sqref="E26:F27 I26:J27 E38:N39" name="範囲1"/>
  </protectedRanges>
  <mergeCells count="93">
    <mergeCell ref="C170:E170"/>
    <mergeCell ref="F170:L170"/>
    <mergeCell ref="C171:E171"/>
    <mergeCell ref="F171:L171"/>
    <mergeCell ref="C172:E172"/>
    <mergeCell ref="F172:L172"/>
    <mergeCell ref="D156:G156"/>
    <mergeCell ref="D157:G157"/>
    <mergeCell ref="C160:L163"/>
    <mergeCell ref="C169:E169"/>
    <mergeCell ref="F169:L169"/>
    <mergeCell ref="C166:H166"/>
    <mergeCell ref="D155:G155"/>
    <mergeCell ref="C145:G145"/>
    <mergeCell ref="C138:G138"/>
    <mergeCell ref="C137:G137"/>
    <mergeCell ref="D148:G148"/>
    <mergeCell ref="D151:G151"/>
    <mergeCell ref="I148:L148"/>
    <mergeCell ref="D149:G149"/>
    <mergeCell ref="I149:L149"/>
    <mergeCell ref="D150:G150"/>
    <mergeCell ref="I150:L150"/>
    <mergeCell ref="D109:I109"/>
    <mergeCell ref="F119:K119"/>
    <mergeCell ref="F130:K130"/>
    <mergeCell ref="D101:L101"/>
    <mergeCell ref="F102:K102"/>
    <mergeCell ref="D105:I105"/>
    <mergeCell ref="D106:I106"/>
    <mergeCell ref="D107:I107"/>
    <mergeCell ref="D108:I108"/>
    <mergeCell ref="D100:L100"/>
    <mergeCell ref="D88:H88"/>
    <mergeCell ref="D89:H89"/>
    <mergeCell ref="D90:H90"/>
    <mergeCell ref="F91:G91"/>
    <mergeCell ref="B93:L93"/>
    <mergeCell ref="D94:L94"/>
    <mergeCell ref="D95:L95"/>
    <mergeCell ref="D96:L96"/>
    <mergeCell ref="I84:L84"/>
    <mergeCell ref="D85:G85"/>
    <mergeCell ref="D97:L97"/>
    <mergeCell ref="D98:L98"/>
    <mergeCell ref="D99:L99"/>
    <mergeCell ref="C74:F74"/>
    <mergeCell ref="C75:F75"/>
    <mergeCell ref="C76:F76"/>
    <mergeCell ref="C77:F77"/>
    <mergeCell ref="C78:F78"/>
    <mergeCell ref="B2:N2"/>
    <mergeCell ref="I18:M18"/>
    <mergeCell ref="B23:L23"/>
    <mergeCell ref="G25:H25"/>
    <mergeCell ref="D43:G43"/>
    <mergeCell ref="D46:M47"/>
    <mergeCell ref="D56:G56"/>
    <mergeCell ref="D60:G60"/>
    <mergeCell ref="I60:L60"/>
    <mergeCell ref="C51:D51"/>
    <mergeCell ref="E51:G51"/>
    <mergeCell ref="H51:J51"/>
    <mergeCell ref="D54:G54"/>
    <mergeCell ref="I54:L54"/>
    <mergeCell ref="D55:G55"/>
    <mergeCell ref="I55:L55"/>
    <mergeCell ref="E48:G48"/>
    <mergeCell ref="H48:J48"/>
    <mergeCell ref="C49:D49"/>
    <mergeCell ref="E49:G49"/>
    <mergeCell ref="H49:J49"/>
    <mergeCell ref="C50:D50"/>
    <mergeCell ref="E50:G50"/>
    <mergeCell ref="H50:J50"/>
    <mergeCell ref="D61:G61"/>
    <mergeCell ref="I61:L61"/>
    <mergeCell ref="I155:L155"/>
    <mergeCell ref="I156:L156"/>
    <mergeCell ref="D62:G62"/>
    <mergeCell ref="C79:F79"/>
    <mergeCell ref="C80:F80"/>
    <mergeCell ref="C81:F81"/>
    <mergeCell ref="D84:G84"/>
    <mergeCell ref="C135:G136"/>
    <mergeCell ref="C140:G140"/>
    <mergeCell ref="C144:G144"/>
    <mergeCell ref="C143:G143"/>
    <mergeCell ref="C142:G142"/>
    <mergeCell ref="C141:G141"/>
    <mergeCell ref="C139:G139"/>
    <mergeCell ref="I85:L85"/>
    <mergeCell ref="C72:F73"/>
  </mergeCells>
  <phoneticPr fontId="2"/>
  <conditionalFormatting sqref="B23">
    <cfRule type="expression" dxfId="99" priority="15">
      <formula>$K$24&lt;&gt;$K$29</formula>
    </cfRule>
  </conditionalFormatting>
  <conditionalFormatting sqref="D154:E154 H157:L157">
    <cfRule type="expression" dxfId="98" priority="10">
      <formula>$A$154&gt;1</formula>
    </cfRule>
  </conditionalFormatting>
  <conditionalFormatting sqref="E49:J51">
    <cfRule type="expression" dxfId="97" priority="16">
      <formula>$J$43="○"</formula>
    </cfRule>
  </conditionalFormatting>
  <conditionalFormatting sqref="I53:J53 I56:M56">
    <cfRule type="expression" dxfId="96" priority="12">
      <formula>$A$53&gt;1</formula>
    </cfRule>
  </conditionalFormatting>
  <conditionalFormatting sqref="I152:M152">
    <cfRule type="expression" dxfId="95" priority="1">
      <formula>$A$147&gt;1</formula>
    </cfRule>
  </conditionalFormatting>
  <conditionalFormatting sqref="J83:K83 I86:M86">
    <cfRule type="expression" dxfId="94" priority="11">
      <formula>$A$83&gt;1</formula>
    </cfRule>
  </conditionalFormatting>
  <conditionalFormatting sqref="J87:K87 I88:M88">
    <cfRule type="expression" dxfId="93" priority="8">
      <formula>$A$87&gt;1</formula>
    </cfRule>
  </conditionalFormatting>
  <conditionalFormatting sqref="J104:K104 J105:M105">
    <cfRule type="expression" dxfId="92" priority="6">
      <formula>$A$104&gt;1</formula>
    </cfRule>
  </conditionalFormatting>
  <conditionalFormatting sqref="J147:K147">
    <cfRule type="expression" dxfId="91" priority="2">
      <formula>$A$147&gt;1</formula>
    </cfRule>
  </conditionalFormatting>
  <conditionalFormatting sqref="K24 K29">
    <cfRule type="expression" dxfId="90" priority="14">
      <formula>$K$24&lt;&gt;$K$29</formula>
    </cfRule>
  </conditionalFormatting>
  <conditionalFormatting sqref="K6:L6 I18">
    <cfRule type="expression" dxfId="89" priority="17">
      <formula>$A$6&gt;1</formula>
    </cfRule>
  </conditionalFormatting>
  <conditionalFormatting sqref="K59:L59 H62:M62">
    <cfRule type="expression" dxfId="88" priority="9">
      <formula>$A$59&gt;1</formula>
    </cfRule>
  </conditionalFormatting>
  <conditionalFormatting sqref="L24 L29">
    <cfRule type="expression" dxfId="87" priority="13">
      <formula>$K$24&lt;&gt;$K$29</formula>
    </cfRule>
  </conditionalFormatting>
  <dataValidations count="3">
    <dataValidation type="list" allowBlank="1" showInputMessage="1" showErrorMessage="1" sqref="G74:L81 C60:C62 H54:H55 C88:C91 C94:C102 C105:C109 C112:C119 C122:C130 H148:H151 H84:H85 C84:C85 C54:C56 C155:C157 H60:H61 H137:K145 C148:C151 H155:H156" xr:uid="{C7A8AFB7-BEDD-4DFD-9BCC-9B286B4541FC}">
      <formula1>"　, ○"</formula1>
    </dataValidation>
    <dataValidation type="whole" allowBlank="1" showInputMessage="1" showErrorMessage="1" error="数値のみ記入してください。" sqref="E49:J50 D31:J31 E26:F28 I26:J28 G28:H28 E38:N39" xr:uid="{1442FA6B-B67E-4671-B238-4E77A4E0D684}">
      <formula1>0</formula1>
      <formula2>9999999999</formula2>
    </dataValidation>
    <dataValidation type="list" allowBlank="1" showInputMessage="1" showErrorMessage="1" sqref="J42:J43 C10:C18" xr:uid="{3EFA6439-728E-4D02-8ECF-3BE8479A1B4B}">
      <formula1>"　,○"</formula1>
    </dataValidation>
  </dataValidations>
  <hyperlinks>
    <hyperlink ref="C166" r:id="rId1" xr:uid="{3DAE53B2-BA0F-44ED-A54E-D4BA140545DF}"/>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68034-731D-4D74-9F59-1AAB504AD677}">
  <dimension ref="A1:CG4"/>
  <sheetViews>
    <sheetView workbookViewId="0"/>
  </sheetViews>
  <sheetFormatPr defaultColWidth="8.625" defaultRowHeight="18.75"/>
  <cols>
    <col min="1" max="16384" width="8.625" style="18"/>
  </cols>
  <sheetData>
    <row r="1" spans="1:85" s="116" customFormat="1">
      <c r="A1" s="117" t="s">
        <v>182</v>
      </c>
      <c r="B1" s="117" t="s">
        <v>183</v>
      </c>
      <c r="C1" s="117" t="s">
        <v>184</v>
      </c>
      <c r="D1" s="117" t="s">
        <v>184</v>
      </c>
      <c r="E1" s="117" t="s">
        <v>184</v>
      </c>
      <c r="F1" s="117" t="s">
        <v>184</v>
      </c>
      <c r="G1" s="117" t="s">
        <v>184</v>
      </c>
      <c r="H1" s="117" t="s">
        <v>184</v>
      </c>
      <c r="I1" s="117" t="s">
        <v>184</v>
      </c>
      <c r="J1" s="117" t="s">
        <v>184</v>
      </c>
      <c r="K1" s="117" t="s">
        <v>184</v>
      </c>
      <c r="L1" s="117" t="s">
        <v>184</v>
      </c>
      <c r="M1" s="117" t="s">
        <v>184</v>
      </c>
      <c r="N1" s="117" t="s">
        <v>184</v>
      </c>
      <c r="O1" s="117" t="s">
        <v>184</v>
      </c>
      <c r="P1" s="117" t="s">
        <v>184</v>
      </c>
      <c r="Q1" s="117" t="s">
        <v>184</v>
      </c>
      <c r="R1" s="117" t="s">
        <v>184</v>
      </c>
      <c r="S1" s="117" t="s">
        <v>184</v>
      </c>
      <c r="T1" s="117" t="s">
        <v>184</v>
      </c>
      <c r="U1" s="117" t="s">
        <v>184</v>
      </c>
      <c r="V1" s="117" t="s">
        <v>184</v>
      </c>
      <c r="W1" s="117" t="s">
        <v>184</v>
      </c>
      <c r="X1" s="117" t="s">
        <v>184</v>
      </c>
      <c r="Y1" s="117" t="s">
        <v>184</v>
      </c>
      <c r="Z1" s="117" t="s">
        <v>184</v>
      </c>
      <c r="AA1" s="117" t="s">
        <v>184</v>
      </c>
      <c r="AB1" s="117" t="s">
        <v>184</v>
      </c>
      <c r="AC1" s="117" t="s">
        <v>184</v>
      </c>
      <c r="AD1" s="117" t="s">
        <v>184</v>
      </c>
      <c r="AE1" s="117" t="s">
        <v>184</v>
      </c>
      <c r="AF1" s="117" t="s">
        <v>184</v>
      </c>
      <c r="AG1" s="117" t="s">
        <v>184</v>
      </c>
      <c r="AH1" s="117" t="s">
        <v>184</v>
      </c>
      <c r="AI1" s="117" t="s">
        <v>184</v>
      </c>
      <c r="AJ1" s="117" t="s">
        <v>184</v>
      </c>
      <c r="AK1" s="117" t="s">
        <v>184</v>
      </c>
      <c r="AL1" s="117" t="s">
        <v>184</v>
      </c>
      <c r="AM1" s="117" t="s">
        <v>184</v>
      </c>
      <c r="AN1" s="117" t="s">
        <v>184</v>
      </c>
      <c r="AO1" s="117" t="s">
        <v>184</v>
      </c>
      <c r="AP1" s="117" t="s">
        <v>183</v>
      </c>
      <c r="AQ1" s="117" t="s">
        <v>184</v>
      </c>
      <c r="AR1" s="117" t="s">
        <v>184</v>
      </c>
      <c r="AS1" s="117" t="s">
        <v>184</v>
      </c>
      <c r="AT1" s="117" t="s">
        <v>184</v>
      </c>
      <c r="AU1" s="117" t="s">
        <v>184</v>
      </c>
      <c r="AV1" s="117" t="s">
        <v>184</v>
      </c>
      <c r="AW1" s="117" t="s">
        <v>183</v>
      </c>
      <c r="AX1" s="117" t="s">
        <v>183</v>
      </c>
      <c r="AY1" s="117" t="s">
        <v>183</v>
      </c>
      <c r="AZ1" s="117" t="s">
        <v>183</v>
      </c>
      <c r="BA1" s="117" t="s">
        <v>183</v>
      </c>
      <c r="BB1" s="117" t="s">
        <v>183</v>
      </c>
      <c r="BC1" s="117" t="s">
        <v>183</v>
      </c>
      <c r="BD1" s="117" t="s">
        <v>183</v>
      </c>
      <c r="BE1" s="117" t="s">
        <v>183</v>
      </c>
      <c r="BF1" s="117" t="s">
        <v>183</v>
      </c>
      <c r="BG1" s="117" t="s">
        <v>183</v>
      </c>
      <c r="BH1" s="117" t="s">
        <v>183</v>
      </c>
      <c r="BI1" s="117" t="s">
        <v>185</v>
      </c>
      <c r="BJ1" s="117" t="s">
        <v>186</v>
      </c>
      <c r="BK1" s="117" t="s">
        <v>187</v>
      </c>
      <c r="BL1" s="117" t="s">
        <v>183</v>
      </c>
      <c r="BM1" s="117" t="s">
        <v>186</v>
      </c>
      <c r="BN1" s="117" t="s">
        <v>187</v>
      </c>
      <c r="BO1" s="117" t="s">
        <v>186</v>
      </c>
      <c r="BP1" s="117" t="s">
        <v>187</v>
      </c>
      <c r="BQ1" s="117" t="s">
        <v>183</v>
      </c>
      <c r="BR1" s="117" t="s">
        <v>183</v>
      </c>
      <c r="BS1" s="117" t="s">
        <v>183</v>
      </c>
      <c r="BT1" s="117" t="s">
        <v>183</v>
      </c>
      <c r="BU1" s="117" t="s">
        <v>183</v>
      </c>
      <c r="BV1" s="117" t="s">
        <v>183</v>
      </c>
      <c r="BW1" s="117" t="s">
        <v>183</v>
      </c>
      <c r="BX1" s="117" t="s">
        <v>183</v>
      </c>
      <c r="BY1" s="117" t="s">
        <v>183</v>
      </c>
      <c r="BZ1" s="117" t="s">
        <v>183</v>
      </c>
      <c r="CA1" s="117" t="s">
        <v>185</v>
      </c>
      <c r="CB1" s="117" t="s">
        <v>183</v>
      </c>
      <c r="CC1" s="117" t="s">
        <v>184</v>
      </c>
      <c r="CD1" s="117" t="s">
        <v>184</v>
      </c>
      <c r="CE1" s="117" t="s">
        <v>184</v>
      </c>
      <c r="CF1" s="117" t="s">
        <v>184</v>
      </c>
      <c r="CG1" s="117" t="s">
        <v>184</v>
      </c>
    </row>
    <row r="2" spans="1:85" s="116" customFormat="1">
      <c r="A2" s="117" t="s">
        <v>188</v>
      </c>
      <c r="B2" s="117" t="s">
        <v>189</v>
      </c>
      <c r="C2" s="117" t="s">
        <v>190</v>
      </c>
      <c r="D2" s="117" t="s">
        <v>191</v>
      </c>
      <c r="E2" s="117" t="s">
        <v>192</v>
      </c>
      <c r="F2" s="117" t="s">
        <v>193</v>
      </c>
      <c r="G2" s="117" t="s">
        <v>194</v>
      </c>
      <c r="H2" s="117" t="s">
        <v>195</v>
      </c>
      <c r="I2" s="117" t="s">
        <v>196</v>
      </c>
      <c r="J2" s="117" t="s">
        <v>197</v>
      </c>
      <c r="K2" s="117" t="s">
        <v>198</v>
      </c>
      <c r="L2" s="117" t="s">
        <v>199</v>
      </c>
      <c r="M2" s="117" t="s">
        <v>200</v>
      </c>
      <c r="N2" s="117" t="s">
        <v>201</v>
      </c>
      <c r="O2" s="117" t="s">
        <v>202</v>
      </c>
      <c r="P2" s="117" t="s">
        <v>203</v>
      </c>
      <c r="Q2" s="117" t="s">
        <v>204</v>
      </c>
      <c r="R2" s="117" t="s">
        <v>205</v>
      </c>
      <c r="S2" s="117" t="s">
        <v>206</v>
      </c>
      <c r="T2" s="117" t="s">
        <v>207</v>
      </c>
      <c r="U2" s="117" t="s">
        <v>208</v>
      </c>
      <c r="V2" s="117" t="s">
        <v>209</v>
      </c>
      <c r="W2" s="117" t="s">
        <v>210</v>
      </c>
      <c r="X2" s="117" t="s">
        <v>211</v>
      </c>
      <c r="Y2" s="117" t="s">
        <v>212</v>
      </c>
      <c r="Z2" s="117" t="s">
        <v>213</v>
      </c>
      <c r="AA2" s="117" t="s">
        <v>214</v>
      </c>
      <c r="AB2" s="117" t="s">
        <v>215</v>
      </c>
      <c r="AC2" s="117" t="s">
        <v>216</v>
      </c>
      <c r="AD2" s="117" t="s">
        <v>217</v>
      </c>
      <c r="AE2" s="117" t="s">
        <v>218</v>
      </c>
      <c r="AF2" s="117" t="s">
        <v>219</v>
      </c>
      <c r="AG2" s="117" t="s">
        <v>220</v>
      </c>
      <c r="AH2" s="117" t="s">
        <v>221</v>
      </c>
      <c r="AI2" s="117" t="s">
        <v>222</v>
      </c>
      <c r="AJ2" s="117" t="s">
        <v>223</v>
      </c>
      <c r="AK2" s="117" t="s">
        <v>224</v>
      </c>
      <c r="AL2" s="117" t="s">
        <v>225</v>
      </c>
      <c r="AM2" s="117" t="s">
        <v>226</v>
      </c>
      <c r="AN2" s="117" t="s">
        <v>227</v>
      </c>
      <c r="AO2" s="117" t="s">
        <v>228</v>
      </c>
      <c r="AP2" s="117" t="s">
        <v>229</v>
      </c>
      <c r="AQ2" s="117" t="s">
        <v>230</v>
      </c>
      <c r="AR2" s="117" t="s">
        <v>231</v>
      </c>
      <c r="AS2" s="117" t="s">
        <v>232</v>
      </c>
      <c r="AT2" s="117" t="s">
        <v>233</v>
      </c>
      <c r="AU2" s="117" t="s">
        <v>234</v>
      </c>
      <c r="AV2" s="117" t="s">
        <v>235</v>
      </c>
      <c r="AW2" s="117" t="s">
        <v>236</v>
      </c>
      <c r="AX2" s="117" t="s">
        <v>237</v>
      </c>
      <c r="AY2" s="117" t="s">
        <v>238</v>
      </c>
      <c r="AZ2" s="117" t="s">
        <v>239</v>
      </c>
      <c r="BA2" s="117" t="s">
        <v>240</v>
      </c>
      <c r="BB2" s="117" t="s">
        <v>241</v>
      </c>
      <c r="BC2" s="117" t="s">
        <v>242</v>
      </c>
      <c r="BD2" s="117" t="s">
        <v>243</v>
      </c>
      <c r="BE2" s="117" t="s">
        <v>244</v>
      </c>
      <c r="BF2" s="117" t="s">
        <v>245</v>
      </c>
      <c r="BG2" s="117" t="s">
        <v>246</v>
      </c>
      <c r="BH2" s="117" t="s">
        <v>247</v>
      </c>
      <c r="BI2" s="117" t="s">
        <v>248</v>
      </c>
      <c r="BJ2" s="117" t="s">
        <v>249</v>
      </c>
      <c r="BK2" s="117" t="s">
        <v>250</v>
      </c>
      <c r="BL2" s="117" t="s">
        <v>251</v>
      </c>
      <c r="BM2" s="117" t="s">
        <v>252</v>
      </c>
      <c r="BN2" s="117" t="s">
        <v>253</v>
      </c>
      <c r="BO2" s="117" t="s">
        <v>254</v>
      </c>
      <c r="BP2" s="117" t="s">
        <v>255</v>
      </c>
      <c r="BQ2" s="117" t="s">
        <v>256</v>
      </c>
      <c r="BR2" s="117" t="s">
        <v>257</v>
      </c>
      <c r="BS2" s="117" t="s">
        <v>258</v>
      </c>
      <c r="BT2" s="117" t="s">
        <v>259</v>
      </c>
      <c r="BU2" s="117" t="s">
        <v>260</v>
      </c>
      <c r="BV2" s="117" t="s">
        <v>261</v>
      </c>
      <c r="BW2" s="117" t="s">
        <v>262</v>
      </c>
      <c r="BX2" s="117" t="s">
        <v>263</v>
      </c>
      <c r="BY2" s="117" t="s">
        <v>264</v>
      </c>
      <c r="BZ2" s="117" t="s">
        <v>265</v>
      </c>
      <c r="CA2" s="117" t="s">
        <v>266</v>
      </c>
      <c r="CB2" s="117" t="s">
        <v>267</v>
      </c>
      <c r="CC2" s="117" t="s">
        <v>268</v>
      </c>
      <c r="CD2" s="117" t="s">
        <v>269</v>
      </c>
      <c r="CE2" s="117" t="s">
        <v>270</v>
      </c>
      <c r="CF2" s="117" t="s">
        <v>271</v>
      </c>
      <c r="CG2" s="117" t="s">
        <v>272</v>
      </c>
    </row>
    <row r="3" spans="1:85" s="116" customFormat="1">
      <c r="A3" s="118" t="s">
        <v>273</v>
      </c>
      <c r="B3" s="118" t="s">
        <v>274</v>
      </c>
      <c r="C3" s="118" t="s">
        <v>275</v>
      </c>
      <c r="D3" s="118" t="s">
        <v>276</v>
      </c>
      <c r="E3" s="118" t="s">
        <v>277</v>
      </c>
      <c r="F3" s="118" t="s">
        <v>278</v>
      </c>
      <c r="G3" s="118" t="s">
        <v>279</v>
      </c>
      <c r="H3" s="118" t="s">
        <v>280</v>
      </c>
      <c r="I3" s="118" t="s">
        <v>281</v>
      </c>
      <c r="J3" s="118" t="s">
        <v>282</v>
      </c>
      <c r="K3" s="118" t="s">
        <v>283</v>
      </c>
      <c r="L3" s="118" t="s">
        <v>284</v>
      </c>
      <c r="M3" s="118" t="s">
        <v>285</v>
      </c>
      <c r="N3" s="118" t="s">
        <v>286</v>
      </c>
      <c r="O3" s="118" t="s">
        <v>287</v>
      </c>
      <c r="P3" s="118" t="s">
        <v>288</v>
      </c>
      <c r="Q3" s="118" t="s">
        <v>289</v>
      </c>
      <c r="R3" s="118" t="s">
        <v>290</v>
      </c>
      <c r="S3" s="118" t="s">
        <v>291</v>
      </c>
      <c r="T3" s="118" t="s">
        <v>292</v>
      </c>
      <c r="U3" s="118" t="s">
        <v>293</v>
      </c>
      <c r="V3" s="118" t="s">
        <v>294</v>
      </c>
      <c r="W3" s="118" t="s">
        <v>295</v>
      </c>
      <c r="X3" s="118" t="s">
        <v>296</v>
      </c>
      <c r="Y3" s="118" t="s">
        <v>297</v>
      </c>
      <c r="Z3" s="118" t="s">
        <v>298</v>
      </c>
      <c r="AA3" s="118" t="s">
        <v>299</v>
      </c>
      <c r="AB3" s="118" t="s">
        <v>300</v>
      </c>
      <c r="AC3" s="118" t="s">
        <v>301</v>
      </c>
      <c r="AD3" s="118" t="s">
        <v>302</v>
      </c>
      <c r="AE3" s="118" t="s">
        <v>303</v>
      </c>
      <c r="AF3" s="118" t="s">
        <v>304</v>
      </c>
      <c r="AG3" s="118" t="s">
        <v>305</v>
      </c>
      <c r="AH3" s="118" t="s">
        <v>306</v>
      </c>
      <c r="AI3" s="118" t="s">
        <v>307</v>
      </c>
      <c r="AJ3" s="118" t="s">
        <v>308</v>
      </c>
      <c r="AK3" s="118" t="s">
        <v>309</v>
      </c>
      <c r="AL3" s="118" t="s">
        <v>310</v>
      </c>
      <c r="AM3" s="118" t="s">
        <v>311</v>
      </c>
      <c r="AN3" s="118" t="s">
        <v>312</v>
      </c>
      <c r="AO3" s="118" t="s">
        <v>313</v>
      </c>
      <c r="AP3" s="118" t="s">
        <v>314</v>
      </c>
      <c r="AQ3" s="118" t="s">
        <v>315</v>
      </c>
      <c r="AR3" s="118" t="s">
        <v>316</v>
      </c>
      <c r="AS3" s="118" t="s">
        <v>317</v>
      </c>
      <c r="AT3" s="118" t="s">
        <v>318</v>
      </c>
      <c r="AU3" s="118" t="s">
        <v>319</v>
      </c>
      <c r="AV3" s="118" t="s">
        <v>320</v>
      </c>
      <c r="AW3" s="118" t="s">
        <v>321</v>
      </c>
      <c r="AX3" s="118" t="s">
        <v>322</v>
      </c>
      <c r="AY3" s="118" t="s">
        <v>323</v>
      </c>
      <c r="AZ3" s="118" t="s">
        <v>324</v>
      </c>
      <c r="BA3" s="118" t="s">
        <v>325</v>
      </c>
      <c r="BB3" s="118" t="s">
        <v>326</v>
      </c>
      <c r="BC3" s="118" t="s">
        <v>327</v>
      </c>
      <c r="BD3" s="118" t="s">
        <v>328</v>
      </c>
      <c r="BE3" s="118" t="s">
        <v>329</v>
      </c>
      <c r="BF3" s="118" t="s">
        <v>330</v>
      </c>
      <c r="BG3" s="118" t="s">
        <v>331</v>
      </c>
      <c r="BH3" s="118" t="s">
        <v>332</v>
      </c>
      <c r="BI3" s="118" t="s">
        <v>333</v>
      </c>
      <c r="BJ3" s="118" t="s">
        <v>334</v>
      </c>
      <c r="BK3" s="118" t="s">
        <v>335</v>
      </c>
      <c r="BL3" s="118" t="s">
        <v>336</v>
      </c>
      <c r="BM3" s="118" t="s">
        <v>337</v>
      </c>
      <c r="BN3" s="118" t="s">
        <v>338</v>
      </c>
      <c r="BO3" s="118" t="s">
        <v>339</v>
      </c>
      <c r="BP3" s="118" t="s">
        <v>340</v>
      </c>
      <c r="BQ3" s="118" t="s">
        <v>341</v>
      </c>
      <c r="BR3" s="118" t="s">
        <v>342</v>
      </c>
      <c r="BS3" s="118" t="s">
        <v>343</v>
      </c>
      <c r="BT3" s="118" t="s">
        <v>344</v>
      </c>
      <c r="BU3" s="118" t="s">
        <v>345</v>
      </c>
      <c r="BV3" s="118" t="s">
        <v>346</v>
      </c>
      <c r="BW3" s="118" t="s">
        <v>347</v>
      </c>
      <c r="BX3" s="118" t="s">
        <v>348</v>
      </c>
      <c r="BY3" s="118" t="s">
        <v>349</v>
      </c>
      <c r="BZ3" s="118" t="s">
        <v>350</v>
      </c>
      <c r="CA3" s="118" t="s">
        <v>351</v>
      </c>
      <c r="CB3" s="118" t="s">
        <v>352</v>
      </c>
      <c r="CC3" s="118" t="s">
        <v>353</v>
      </c>
      <c r="CD3" s="118" t="s">
        <v>354</v>
      </c>
      <c r="CE3" s="118" t="s">
        <v>355</v>
      </c>
      <c r="CF3" s="118" t="s">
        <v>356</v>
      </c>
      <c r="CG3" s="118" t="s">
        <v>357</v>
      </c>
    </row>
    <row r="4" spans="1:85" s="116" customFormat="1">
      <c r="A4" s="118">
        <v>1</v>
      </c>
      <c r="B4" s="118" t="str">
        <f>IF(調査票!C10="○",1,IF(調査票!C13="○",2,IF(調査票!C15="○",3,IF(調査票!C16="○",4,IF(調査票!C17="○",5,IF(調査票!C18="○",6,""))))))</f>
        <v/>
      </c>
      <c r="C4" s="118" t="str">
        <f>IF(調査票!E26="","",調査票!E26)</f>
        <v/>
      </c>
      <c r="D4" s="118" t="str">
        <f>IF(調査票!E27="","",調査票!E27)</f>
        <v/>
      </c>
      <c r="E4" s="118" t="str">
        <f>IF(調査票!F26="","",調査票!F26)</f>
        <v/>
      </c>
      <c r="F4" s="118" t="str">
        <f>IF(調査票!F27="","",調査票!F27)</f>
        <v/>
      </c>
      <c r="G4" s="118" t="str">
        <f>IF(調査票!I26="","",調査票!I26)</f>
        <v/>
      </c>
      <c r="H4" s="118" t="str">
        <f>IF(調査票!I27="","",調査票!I27)</f>
        <v/>
      </c>
      <c r="I4" s="118" t="str">
        <f>IF(調査票!J26="","",調査票!J26)</f>
        <v/>
      </c>
      <c r="J4" s="118" t="str">
        <f>IF(調査票!J27="","",調査票!J27)</f>
        <v/>
      </c>
      <c r="K4" s="118">
        <f>IF(調査票!G26="","",調査票!G26)</f>
        <v>0</v>
      </c>
      <c r="L4" s="118">
        <f>IF(調査票!G27="","",調査票!G27)</f>
        <v>0</v>
      </c>
      <c r="M4" s="118">
        <f>IF(調査票!K24="","",調査票!K24)</f>
        <v>0</v>
      </c>
      <c r="N4" s="118" t="str">
        <f>IF(調査票!D$31="","",調査票!D$31)</f>
        <v/>
      </c>
      <c r="O4" s="118" t="str">
        <f>IF(調査票!E$31="","",調査票!E$31)</f>
        <v/>
      </c>
      <c r="P4" s="118" t="str">
        <f>IF(調査票!F$31="","",調査票!F$31)</f>
        <v/>
      </c>
      <c r="Q4" s="118" t="str">
        <f>IF(調査票!G$31="","",調査票!G$31)</f>
        <v/>
      </c>
      <c r="R4" s="118" t="str">
        <f>IF(調査票!H$31="","",調査票!H$31)</f>
        <v/>
      </c>
      <c r="S4" s="118" t="str">
        <f>IF(調査票!I$31="","",調査票!I$31)</f>
        <v/>
      </c>
      <c r="T4" s="118" t="str">
        <f>IF(調査票!J$31="","",調査票!J$31)</f>
        <v/>
      </c>
      <c r="U4" s="118">
        <f>IF(調査票!K29="","",調査票!K29)</f>
        <v>0</v>
      </c>
      <c r="V4" s="118" t="str">
        <f>IF(調査票!E38="","",調査票!E38)</f>
        <v/>
      </c>
      <c r="W4" s="118" t="str">
        <f>IF(調査票!E39="","",調査票!E39)</f>
        <v/>
      </c>
      <c r="X4" s="118" t="str">
        <f>IF(調査票!F38="","",調査票!F38)</f>
        <v/>
      </c>
      <c r="Y4" s="118" t="str">
        <f>IF(調査票!F39="","",調査票!F39)</f>
        <v/>
      </c>
      <c r="Z4" s="118" t="str">
        <f>IF(調査票!G38="","",調査票!G38)</f>
        <v/>
      </c>
      <c r="AA4" s="118" t="str">
        <f>IF(調査票!G39="","",調査票!G39)</f>
        <v/>
      </c>
      <c r="AB4" s="118" t="str">
        <f>IF(調査票!H38="","",調査票!H38)</f>
        <v/>
      </c>
      <c r="AC4" s="118" t="str">
        <f>IF(調査票!H39="","",調査票!H39)</f>
        <v/>
      </c>
      <c r="AD4" s="118" t="str">
        <f>IF(調査票!I38="","",調査票!I38)</f>
        <v/>
      </c>
      <c r="AE4" s="118" t="str">
        <f>IF(調査票!I39="","",調査票!I39)</f>
        <v/>
      </c>
      <c r="AF4" s="118" t="str">
        <f>IF(調査票!J38="","",調査票!J38)</f>
        <v/>
      </c>
      <c r="AG4" s="118" t="str">
        <f>IF(調査票!J39="","",調査票!J39)</f>
        <v/>
      </c>
      <c r="AH4" s="118" t="str">
        <f>IF(調査票!K38="","",調査票!K38)</f>
        <v/>
      </c>
      <c r="AI4" s="118" t="str">
        <f>IF(調査票!K39="","",調査票!K39)</f>
        <v/>
      </c>
      <c r="AJ4" s="118" t="str">
        <f>IF(調査票!L38="","",調査票!L38)</f>
        <v/>
      </c>
      <c r="AK4" s="118" t="str">
        <f>IF(調査票!L39="","",調査票!L39)</f>
        <v/>
      </c>
      <c r="AL4" s="118" t="str">
        <f>IF(調査票!M38="","",調査票!M38)</f>
        <v/>
      </c>
      <c r="AM4" s="118" t="str">
        <f>IF(調査票!M39="","",調査票!M39)</f>
        <v/>
      </c>
      <c r="AN4" s="118" t="str">
        <f>IF(調査票!N38="","",調査票!N38)</f>
        <v/>
      </c>
      <c r="AO4" s="118" t="str">
        <f>IF(調査票!N39="","",調査票!N39)</f>
        <v/>
      </c>
      <c r="AP4" s="118" t="str">
        <f>IF(調査票!J42="○",1,IF(調査票!J43="○",2,""))</f>
        <v/>
      </c>
      <c r="AQ4" s="118" t="str">
        <f>IF(調査票!E49="","",調査票!E49)</f>
        <v/>
      </c>
      <c r="AR4" s="118" t="str">
        <f>IF(調査票!E50="","",調査票!E50)</f>
        <v/>
      </c>
      <c r="AS4" s="118">
        <f>IF(調査票!E51="","",調査票!E51)</f>
        <v>0</v>
      </c>
      <c r="AT4" s="118" t="str">
        <f>IF(調査票!H49="","",調査票!H49)</f>
        <v/>
      </c>
      <c r="AU4" s="118" t="str">
        <f>IF(調査票!H50="","",調査票!H50)</f>
        <v/>
      </c>
      <c r="AV4" s="118">
        <f>IF(調査票!H51="","",調査票!H51)</f>
        <v>0</v>
      </c>
      <c r="AW4" s="118" t="str">
        <f>IF(調査票!C54="○",1,IF(調査票!C55="○",2,IF(調査票!C56="○",3,IF(調査票!H54="○",4,IF(調査票!H55="○",5,"")))))</f>
        <v/>
      </c>
      <c r="AX4" s="118" t="str">
        <f>IF(調査票!C60="○",1,IF(調査票!C61="○",2,IF(調査票!C62="○",3,IF(調査票!H60="○",4,IF(調査票!H61="○",5,"")))))</f>
        <v/>
      </c>
      <c r="AY4" s="118" t="str">
        <f>IF(調査票!G74="○",1,IF(調査票!H74="○",2,IF(調査票!I74="○",3,IF(調査票!J74="○",4,IF(調査票!K74="○",5,IF(調査票!L74="○",6,""))))))</f>
        <v/>
      </c>
      <c r="AZ4" s="118" t="str">
        <f>IF(調査票!G75="○",1,IF(調査票!H75="○",2,IF(調査票!I75="○",3,IF(調査票!J75="○",4,IF(調査票!K75="○",5,IF(調査票!L75="○",6,""))))))</f>
        <v/>
      </c>
      <c r="BA4" s="118" t="str">
        <f>IF(調査票!G76="○",1,IF(調査票!H76="○",2,IF(調査票!I76="○",3,IF(調査票!J76="○",4,IF(調査票!K76="○",5,IF(調査票!L76="○",6,""))))))</f>
        <v/>
      </c>
      <c r="BB4" s="118" t="str">
        <f>IF(調査票!G77="○",1,IF(調査票!H77="○",2,IF(調査票!I77="○",3,IF(調査票!J77="○",4,IF(調査票!K77="○",5,IF(調査票!L77="○",6,""))))))</f>
        <v/>
      </c>
      <c r="BC4" s="118" t="str">
        <f>IF(調査票!G78="○",1,IF(調査票!H78="○",2,IF(調査票!I78="○",3,IF(調査票!J78="○",4,IF(調査票!K78="○",5,IF(調査票!L78="○",6,""))))))</f>
        <v/>
      </c>
      <c r="BD4" s="118" t="str">
        <f>IF(調査票!G79="○",1,IF(調査票!H79="○",2,IF(調査票!I79="○",3,IF(調査票!J79="○",4,IF(調査票!K79="○",5,IF(調査票!L79="○",6,""))))))</f>
        <v/>
      </c>
      <c r="BE4" s="118" t="str">
        <f>IF(調査票!G80="○",1,IF(調査票!H80="○",2,IF(調査票!I80="○",3,IF(調査票!J80="○",4,IF(調査票!K80="○",5,IF(調査票!L80="○",6,""))))))</f>
        <v/>
      </c>
      <c r="BF4" s="118" t="str">
        <f>IF(調査票!G81="○",1,IF(調査票!H81="○",2,IF(調査票!I81="○",3,IF(調査票!J81="○",4,IF(調査票!K81="○",5,IF(調査票!L81="○",6,""))))))</f>
        <v/>
      </c>
      <c r="BG4" s="118" t="str">
        <f>IF(調査票!C84="○",1,IF(調査票!C85="○",2,IF(調査票!H84="○",3,IF(調査票!H85="○",4,""))))</f>
        <v/>
      </c>
      <c r="BH4" s="118" t="str">
        <f>IF(調査票!C88="○",1,IF(調査票!C89="○",2,IF(調査票!C90="○",3,IF(調査票!C91="○",4,""))))</f>
        <v/>
      </c>
      <c r="BI4" s="118" t="str">
        <f>IF(調査票!F91="","",調査票!F91)</f>
        <v/>
      </c>
      <c r="BJ4" s="118" t="str">
        <f>_xlfn.TEXTJOIN(",",TRUE,IF(調査票!C94="○",1,""),IF(調査票!C95="○",2,""),IF(調査票!C96="○",3,""),IF(調査票!C97="○",4,""),IF(調査票!C98="○",5,""),IF(調査票!C99="○",6,""),IF(調査票!C100="○",7,""),IF(調査票!C101="○",8,""),IF(調査票!C102="○",9,""))</f>
        <v/>
      </c>
      <c r="BK4" s="118" t="str">
        <f>IF(調査票!F102="","",調査票!F102)</f>
        <v/>
      </c>
      <c r="BL4" s="118" t="str">
        <f>IF(調査票!C105="○",1,IF(調査票!C106="○",2,IF(調査票!C107="○",3,IF(調査票!C108="○",4,IF(調査票!C109="○",5,"")))))</f>
        <v/>
      </c>
      <c r="BM4" s="118" t="str">
        <f>_xlfn.TEXTJOIN(",",TRUE,IF(調査票!C112="○",1,""),IF(調査票!C113="○",2,""),IF(調査票!C114="○",3,""),IF(調査票!C115="○",4,""),IF(調査票!C116="○",5,""),IF(調査票!C117="○",6,""),IF(調査票!C118="○",7,""),IF(調査票!C119="○",8,""))</f>
        <v/>
      </c>
      <c r="BN4" s="118" t="str">
        <f>IF(調査票!F119="","",調査票!F119)</f>
        <v/>
      </c>
      <c r="BO4" s="118" t="str">
        <f>_xlfn.TEXTJOIN(",",TRUE,IF(調査票!C122="○",1,""),IF(調査票!C123="○",2,""),IF(調査票!C124="○",3,""),IF(調査票!C125="○",4,""),IF(調査票!C126="○",5,""),IF(調査票!C127="○",6,""),IF(調査票!C128="○",7,""),IF(調査票!C129="○",8,""),IF(調査票!C130="○",9,""))</f>
        <v/>
      </c>
      <c r="BP4" s="118" t="str">
        <f>IF(調査票!F130="","",調査票!F130)</f>
        <v/>
      </c>
      <c r="BQ4" s="118" t="str">
        <f>IF(調査票!H137="○",1,IF(調査票!I137="○",2,IF(調査票!J137="○",3,IF(調査票!K137="○",4,""))))</f>
        <v/>
      </c>
      <c r="BR4" s="118" t="str">
        <f>IF(調査票!H138="○",1,IF(調査票!I138="○",2,IF(調査票!J138="○",3,IF(調査票!K138="○",4,""))))</f>
        <v/>
      </c>
      <c r="BS4" s="118" t="str">
        <f>IF(調査票!H139="○",1,IF(調査票!I139="○",2,IF(調査票!J139="○",3,IF(調査票!K139="○",4,""))))</f>
        <v/>
      </c>
      <c r="BT4" s="118" t="str">
        <f>IF(調査票!H140="○",1,IF(調査票!I140="○",2,IF(調査票!J140="○",3,IF(調査票!K140="○",4,""))))</f>
        <v/>
      </c>
      <c r="BU4" s="118" t="str">
        <f>IF(調査票!H141="○",1,IF(調査票!I141="○",2,IF(調査票!J141="○",3,IF(調査票!K141="○",4,""))))</f>
        <v/>
      </c>
      <c r="BV4" s="118" t="str">
        <f>IF(調査票!H142="○",1,IF(調査票!I142="○",2,IF(調査票!J142="○",3,IF(調査票!K142="○",4,""))))</f>
        <v/>
      </c>
      <c r="BW4" s="118" t="str">
        <f>IF(調査票!H143="○",1,IF(調査票!I143="○",2,IF(調査票!J143="○",3,IF(調査票!K143="○",4,""))))</f>
        <v/>
      </c>
      <c r="BX4" s="118" t="str">
        <f>IF(調査票!H144="○",1,IF(調査票!I144="○",2,IF(調査票!J144="○",3,IF(調査票!K144="○",4,""))))</f>
        <v/>
      </c>
      <c r="BY4" s="118" t="str">
        <f>IF(調査票!H145="○",1,IF(調査票!I145="○",2,IF(調査票!J145="○",3,IF(調査票!K145="○",4,""))))</f>
        <v/>
      </c>
      <c r="BZ4" s="118" t="str">
        <f>IF(調査票!C148="○",1,IF(調査票!C149="○",2,IF(調査票!C150="○",3,IF(調査票!C151="○",4,IF(調査票!H148="○",5,IF(調査票!H149="○",6,IF(調査票!H150="○",7,IF(調査票!H151="○",8,""))))))))</f>
        <v/>
      </c>
      <c r="CA4" s="118" t="str">
        <f>IF(調査票!K151="","",調査票!K151)</f>
        <v/>
      </c>
      <c r="CB4" s="118" t="str">
        <f>IF(調査票!C155="○",1,IF(調査票!C156="○",2,IF(調査票!C157="○",3,IF(調査票!H155="○",4,IF(調査票!H156="○",5,"")))))</f>
        <v/>
      </c>
      <c r="CC4" s="118" t="str">
        <f>IF(調査票!C160="","",調査票!C160)</f>
        <v/>
      </c>
      <c r="CD4" s="118" t="str">
        <f>IF(調査票!F169="","",調査票!F169)</f>
        <v/>
      </c>
      <c r="CE4" s="118" t="str">
        <f>IF(調査票!F170="","",調査票!F170)</f>
        <v/>
      </c>
      <c r="CF4" s="118" t="str">
        <f>IF(調査票!F171="","",調査票!F171)</f>
        <v/>
      </c>
      <c r="CG4" s="118" t="str">
        <f>IF(調査票!F172="","",調査票!F172)</f>
        <v/>
      </c>
    </row>
  </sheetData>
  <sheetProtection sheet="1" objects="1" scenarios="1" selectLockedCells="1"/>
  <phoneticPr fontId="2"/>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調査票</vt:lpstr>
      <vt:lpstr>集計（調査票から転記）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慎太郎 高塚</cp:lastModifiedBy>
  <dcterms:created xsi:type="dcterms:W3CDTF">2015-06-05T18:19:34Z</dcterms:created>
  <dcterms:modified xsi:type="dcterms:W3CDTF">2026-01-23T06:48:00Z</dcterms:modified>
</cp:coreProperties>
</file>